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11_JN_2021_Usluga osiguranja imovine/Za objavu/"/>
    </mc:Choice>
  </mc:AlternateContent>
  <xr:revisionPtr revIDLastSave="0" documentId="11_C8A7A1040C6BC1A82DC2F7D3341D2EBB2343AB46" xr6:coauthVersionLast="46" xr6:coauthVersionMax="46" xr10:uidLastSave="{00000000-0000-0000-0000-000000000000}"/>
  <bookViews>
    <workbookView xWindow="-120" yWindow="-120" windowWidth="29040" windowHeight="17640" tabRatio="676" activeTab="4" xr2:uid="{00000000-000D-0000-FFFF-FFFF00000000}"/>
  </bookViews>
  <sheets>
    <sheet name="zbirno" sheetId="25" r:id="rId1"/>
    <sheet name="troskovnik_imovina 2021" sheetId="43" r:id="rId2"/>
    <sheet name="troskovnik_odgovornost 2021" sheetId="44" r:id="rId3"/>
    <sheet name="troskovnik_nezgoda" sheetId="24" r:id="rId4"/>
    <sheet name="troskovnik_D&amp;O" sheetId="32" r:id="rId5"/>
    <sheet name="PIVOT 2020" sheetId="42" state="hidden" r:id="rId6"/>
  </sheets>
  <externalReferences>
    <externalReference r:id="rId7"/>
  </externalReferences>
  <definedNames>
    <definedName name="_xlnm.Print_Area" localSheetId="4">'troskovnik_D&amp;O'!$A$1:$H$25</definedName>
    <definedName name="_xlnm.Print_Area" localSheetId="1">'troskovnik_imovina 2021'!$A$1:$H$24</definedName>
    <definedName name="_xlnm.Print_Area" localSheetId="3">troskovnik_nezgoda!$A$1:$H$10</definedName>
    <definedName name="_xlnm.Print_Area" localSheetId="2">'troskovnik_odgovornost 2021'!$A$1:$H$31</definedName>
    <definedName name="_xlnm.Print_Area" localSheetId="0">zbirno!$A$1:$C$10</definedName>
  </definedNames>
  <calcPr calcId="191029"/>
  <pivotCaches>
    <pivotCache cacheId="0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5" l="1"/>
  <c r="D8" i="25" s="1"/>
  <c r="C7" i="25"/>
  <c r="D7" i="25" s="1"/>
  <c r="C6" i="25"/>
  <c r="D6" i="25" s="1"/>
  <c r="C5" i="25"/>
  <c r="D5" i="25" s="1"/>
  <c r="D10" i="25" l="1"/>
  <c r="G36" i="44"/>
  <c r="F36" i="44"/>
  <c r="H33" i="44"/>
  <c r="H36" i="44" s="1"/>
  <c r="D33" i="44"/>
  <c r="G31" i="44"/>
  <c r="F31" i="44"/>
  <c r="H29" i="44"/>
  <c r="H28" i="44"/>
  <c r="D28" i="44"/>
  <c r="H26" i="44"/>
  <c r="F26" i="44"/>
  <c r="H24" i="44"/>
  <c r="G22" i="44"/>
  <c r="F22" i="44"/>
  <c r="H14" i="44"/>
  <c r="H22" i="44" s="1"/>
  <c r="H31" i="44" l="1"/>
  <c r="G24" i="43"/>
  <c r="F24" i="43"/>
  <c r="H23" i="43"/>
  <c r="D23" i="43"/>
  <c r="H22" i="43"/>
  <c r="D22" i="43"/>
  <c r="H21" i="43"/>
  <c r="D21" i="43"/>
  <c r="H20" i="43"/>
  <c r="D20" i="43"/>
  <c r="H19" i="43"/>
  <c r="D19" i="43"/>
  <c r="H17" i="43"/>
  <c r="D17" i="43"/>
  <c r="H16" i="43"/>
  <c r="D16" i="43"/>
  <c r="H15" i="43"/>
  <c r="D15" i="43"/>
  <c r="H14" i="43"/>
  <c r="D14" i="43"/>
  <c r="H13" i="43"/>
  <c r="D13" i="43"/>
  <c r="H12" i="43"/>
  <c r="D12" i="43"/>
  <c r="H11" i="43"/>
  <c r="D11" i="43"/>
  <c r="D10" i="43"/>
  <c r="D9" i="43"/>
  <c r="D8" i="43"/>
  <c r="H5" i="43"/>
  <c r="I8" i="42"/>
  <c r="K7" i="42"/>
  <c r="K6" i="42"/>
  <c r="K5" i="42"/>
  <c r="K8" i="42" s="1"/>
  <c r="C6" i="43"/>
  <c r="C5" i="43"/>
  <c r="C7" i="43"/>
  <c r="C3" i="43" l="1"/>
  <c r="H24" i="43"/>
  <c r="D7" i="43"/>
  <c r="D6" i="43"/>
  <c r="C18" i="43"/>
  <c r="D18" i="43" s="1"/>
  <c r="D5" i="43"/>
  <c r="D6" i="32" l="1"/>
  <c r="C8" i="32"/>
  <c r="C6" i="32"/>
  <c r="G9" i="32"/>
  <c r="F9" i="32"/>
  <c r="H6" i="32"/>
  <c r="H9" i="32" s="1"/>
  <c r="F10" i="24" l="1"/>
  <c r="H10" i="2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Upit iz NNWRH" type="1" refreshedVersion="4">
    <dbPr connection="DSN=NNWRH;UID=xls;DBQ=NNWRH;DBA=W;APA=T;EXC=F;FEN=T;QTO=T;FRC=10;FDL=10;LOB=T;RST=T;BTD=F;BNF=F;BAM=IfAllSuccessful;NUM=NLS;DPM=F;MTS=T;MDI=F;CSR=F;FWC=F;FBS=64000;TLO=O;MLD=0;ODA=F;" command="select substr(b.vrstmat,1,1) , c.naz_vrmat, b.vrstmat, d.naz_vrmat,_x000d__x000a_      a.godina, to_char(a.datum,'q') , _x000d__x000a_      sum(zaliha_nabavna_vrij) , sum(zaliha_prodajna_vrij) _x000d__x000a_from OPUS.TWR_ZAL_POSL_ART_MJ a, OPUS.TIR_MATER b, OPUS.TIR_VRSTMAT c, OPUS.TIR_VRSTMAt d_x000d__x000a_where a.sifra_artikla=b.ibrmat and_x000d__x000a_      substr(b.vrstmat,1,1) = c.vrstmat_x000d__x000a_      and b.vrstmat=d.vrstmat _x000d__x000a_      and godina=2015 and mjesec in (3,6,9,12)_x000d__x000a_      and vlasnik='000' and c.ind_usl='N'_x000d__x000a_group by  substr(b.vrstmat,1,1) , c.naz_vrmat, _x000d__x000a_      a.godina, to_char(a.datum,'q') , b.vrstmat, d.naz_vrmat_x000d__x000a_order by 5,6,1,2,3,4            _x000d__x000a_      "/>
  </connection>
</connections>
</file>

<file path=xl/sharedStrings.xml><?xml version="1.0" encoding="utf-8"?>
<sst xmlns="http://schemas.openxmlformats.org/spreadsheetml/2006/main" count="155" uniqueCount="130">
  <si>
    <t>Grand Total</t>
  </si>
  <si>
    <t>Red. br.</t>
  </si>
  <si>
    <t>Skupina, vrsta, rizik</t>
  </si>
  <si>
    <t xml:space="preserve">Limit pokrića (kn) po štetnom događaji </t>
  </si>
  <si>
    <t>Agregatni limit pokrića (kn) .</t>
  </si>
  <si>
    <t>Ukupna godišnja premija (kn)</t>
  </si>
  <si>
    <t>Porez (kn)</t>
  </si>
  <si>
    <t>Ukupna godišnja premija (kn) s porezom</t>
  </si>
  <si>
    <t>Manifestacija, demonstracija, zlonamjerno oštećenje, štrajk i isključivanje iz rada</t>
  </si>
  <si>
    <t>Udar motornog vozila, dim, probijanje zvučnog zida</t>
  </si>
  <si>
    <t>Izljev vode iz vodovodnih i kanalizacijskih cijevi i ostalih cijevnih sustava, istjecanje vode i dr. tekućina iz sprinklera</t>
  </si>
  <si>
    <t>Pritisak snijega i snježna lavina, odron kamenja, klizanje tla</t>
  </si>
  <si>
    <t>Poplava, bujica, visoka voda</t>
  </si>
  <si>
    <t>Neimenovani rizici</t>
  </si>
  <si>
    <t>Neimenovani troškovi</t>
  </si>
  <si>
    <t>1.</t>
  </si>
  <si>
    <t>2.</t>
  </si>
  <si>
    <t>3.</t>
  </si>
  <si>
    <t>Požar, Udar groma (direktni udar groma), Eksplozija, Pad zračne letjelice (FLEXA) za predmete osiguranja osigurane na NOVU VRIJEDNOST prema specifikaciji sa sheet-a "Podjela po načinu osiguranja"</t>
  </si>
  <si>
    <t>Požar, Udar groma (direktni udar groma), Eksplozija, Pad zračne letjelice (FLEXA) za predmete osiguranja osigurane na STVARNU UPORABNU VRIJEDNOST prema specifikaciji sa sheet-a "Podjela po načinu osiguranja"</t>
  </si>
  <si>
    <t>Požar, Udar groma (direktni udar groma), Eksplozija, Pad zračne letjelice (FLEXA) za ZALIHE i SITNI INVENTAR na FLOTANTNOJ OSNOVI</t>
  </si>
  <si>
    <t xml:space="preserve">Požar, Udar groma (direktni udar groma), Eksplozija, Pad zračne letjelice (FLEXA) - novac i dr. vrijednosni papiri </t>
  </si>
  <si>
    <t xml:space="preserve">Indirektni udar groma </t>
  </si>
  <si>
    <t>UKUPNO:</t>
  </si>
  <si>
    <t xml:space="preserve">Limit pokrića u kn po štetnom događaji </t>
  </si>
  <si>
    <t xml:space="preserve">Agregatni limit pokrića u kn </t>
  </si>
  <si>
    <t>Franšiza/ Samopridržaj</t>
  </si>
  <si>
    <t>Ukupna godišnja premija u kn</t>
  </si>
  <si>
    <t>Porez u kn</t>
  </si>
  <si>
    <t>Ukupna godišnja premija u kn s porezom</t>
  </si>
  <si>
    <t xml:space="preserve">Javna odgovornost </t>
  </si>
  <si>
    <t>Čisto imovinske štete</t>
  </si>
  <si>
    <t xml:space="preserve">Ukupno </t>
  </si>
  <si>
    <t>Odgovornost prema zaposlenicima</t>
  </si>
  <si>
    <t>Tablica 01 - Troškovnik osiguranje imovine i odgovornosti</t>
  </si>
  <si>
    <t>Broj zaposlenih</t>
  </si>
  <si>
    <t>Iznos osiguranja po osiguranoj osobi u kn / Broj vozila</t>
  </si>
  <si>
    <t>Godišnja premija u kn po osiguranoj osobi</t>
  </si>
  <si>
    <t xml:space="preserve">Broj osiguranih osoba </t>
  </si>
  <si>
    <t>Ukupna  premija u kn</t>
  </si>
  <si>
    <t>Ukupna  premija u kn s porezom</t>
  </si>
  <si>
    <t xml:space="preserve">OSIGURANJE OD POSLJEDICA NESRETNOG SLUČAJA </t>
  </si>
  <si>
    <t xml:space="preserve">- smrt uslijed nesretnog slučaja                                                </t>
  </si>
  <si>
    <t>- trajna invalidnost</t>
  </si>
  <si>
    <t>Ukupno:</t>
  </si>
  <si>
    <t>Lom stroja, uključujući mehaničku opremu građevinskog objekta  koja nije iskazana u osnovnim sredstvima nego je dio građevinskog objekta, sve instalacije ((vodovodna mreža, kanalizacija, plin, telefonija, internet i sl, klimatizacija, kotlovnice, liftovi i ostalo), oprema, strojevi,  liftovi, automatska vrata, rampe i dr.   a koja nije posebno iskazana u osnovnim sredstvima osiguranika</t>
  </si>
  <si>
    <t>Lom stakla, uključena sva unutarnja i vanjska stakla, aut. vrata sa mehanizmima i sve reklame, vitraji, stakla na policama, sanitarija hotela i sl. (lom stakla podrazumijeva uništenje ili oštećenje staklene površine (bilo koje vrste), svjetlećih reklama, neonskih cijevi (sa svim pripadajućim uređajima) i natpisa, natpisa i ukrasa izrađenih na osiguranim staklima, slikama, natpisima i ukrasima, ako je šteta prouzrokovana od istog štetnog događaja, kao i štetu na samoj osiguranoj stvari na kojoj se nalazi natpis, slika ili ukras,  mramornih ploča i umjetnog kamena na stolovima, pultovima i regalima, sanitarne keramike (umivaonici, zahodske školjke i dr), uličnih zrcala (za reguliranje prometa), staklenih fasada, pregrada, stajališta, kulturnih, neonskih i ostalih svjetlećih cijevi, nastalo ostvarenjem bilo kojeg rizika kojem su izložene osigurane stvari)</t>
  </si>
  <si>
    <t xml:space="preserve"> Provalna krađa uključujući vandalizam i razbojstvo za opremu, zalihe, novac i dr.vrijednosnice - u zaključanoj blagajni, sefu, trezoru (bilo kojeg tipa), novac u manipulaciji kao i novac i dr. vrijednosnice za vrijeme dostave kod dostavljača uključujući prometnu nezgodu</t>
  </si>
  <si>
    <t>Oluja, tuča, pad stijene, pad kamenja (uključene tende, sjenice, svijetleće reklame i natpisi, informacijski panoi, antenski sustavi i sl.)</t>
  </si>
  <si>
    <t>Odgovornost za priredbe/manifestacije (u limitu pokrića prema trećima)</t>
  </si>
  <si>
    <t>Odgovornost od posljedica požara (u limitu pokrića prema trećima)</t>
  </si>
  <si>
    <t>Odgovornost iz upotrebe samohodnih strojeva (u limitu pokrića prema trećima)</t>
  </si>
  <si>
    <t>Osiguranje odgovornosti za neispravan proizvod uključujući trovanje hranom i pićem, uključno točenje alkohola</t>
  </si>
  <si>
    <t>u okviru limita odgovornosti prema trećima</t>
  </si>
  <si>
    <t>Tablica 02 - Troškovnik osiguranje imovine i odgovornosti</t>
  </si>
  <si>
    <t>Tablica 03  - Troškovnik osiguranja osoba od posljedica nesretnog slučaja</t>
  </si>
  <si>
    <t>OSIGURANJE OD ODGOVORNOSTI</t>
  </si>
  <si>
    <t xml:space="preserve">Požar, Udar groma (direktni udar groma), Eksplozija, Pad zračne letjelice (FLEXA) za predmete osiguranja (građevindki objekti) osigurane na UGOVORENU VRIJEDNOST prema specifikaciji sa sheet-a "Podjela po načinu osiguranja" </t>
  </si>
  <si>
    <t>Franšiza (odbitna ili integralna vremenska)/
samopridržaj (kn)</t>
  </si>
  <si>
    <t>NAMJEŠTAJ</t>
  </si>
  <si>
    <t>OPREMA</t>
  </si>
  <si>
    <t>Broj studenata</t>
  </si>
  <si>
    <t xml:space="preserve">Odgovornost u svojstvu najmodavca/najmoprimca iz korištenja prostora i usluge prilikom ogranizacije kongerska, seminara i dr. skupova </t>
  </si>
  <si>
    <t>Gubitak ili nestanak stvari koje su unijeli studenti  (20.000 kn po štetnom događaju,  100.000,00 kn dnevni maksimum) u limitu pokrića prema trećima</t>
  </si>
  <si>
    <t>OBJEKT 1</t>
  </si>
  <si>
    <t>OBJEKT 2</t>
  </si>
  <si>
    <t>UKUPNO</t>
  </si>
  <si>
    <t>površina u m2</t>
  </si>
  <si>
    <t>kn/m2</t>
  </si>
  <si>
    <t>vrijednost (kn)</t>
  </si>
  <si>
    <t>- dnevna naknada za boravak u bolnici</t>
  </si>
  <si>
    <t xml:space="preserve">Broj ovlaštenih inženjera </t>
  </si>
  <si>
    <t>Profesionalna odgovornost</t>
  </si>
  <si>
    <r>
      <t xml:space="preserve">Požar, Udar groma (direktni udar groma), Eksplozija, Pad zračne letjelice (FLEXA) </t>
    </r>
    <r>
      <rPr>
        <b/>
        <sz val="10"/>
        <color rgb="FF000000"/>
        <rFont val="Calibri"/>
        <family val="2"/>
        <charset val="238"/>
        <scheme val="minor"/>
      </rPr>
      <t>za vanbilančnu opremu i opremu koja nema navedenu vrijednost na 1. rizik</t>
    </r>
  </si>
  <si>
    <t>5% od štete</t>
  </si>
  <si>
    <t>Potres, uz franšizu 5% od štete</t>
  </si>
  <si>
    <t xml:space="preserve"> - ugovorna odgovornost sudskih vještaka /sekcija rudarstvo, mineralne sirovine, procjena rezervi, eksploatacija i prerada/ (premija po jednom sudskom vještaku)</t>
  </si>
  <si>
    <t>-teško bolesna stanja</t>
  </si>
  <si>
    <t>OSIGURANJE DJELATNIKA</t>
  </si>
  <si>
    <t>PARKIRALIŠTE</t>
  </si>
  <si>
    <t>predmet osiguranja</t>
  </si>
  <si>
    <t>EL.OPREMA</t>
  </si>
  <si>
    <t>PARKING/ULAGANJA</t>
  </si>
  <si>
    <t xml:space="preserve">Prihod </t>
  </si>
  <si>
    <t xml:space="preserve">Neto platni fond - </t>
  </si>
  <si>
    <t>Limit pokrića u kn po štetnom događaji u kn</t>
  </si>
  <si>
    <t>Franšiza/ Samopridržaj u EUR</t>
  </si>
  <si>
    <t xml:space="preserve">Ukupna premija u kn s porezom  za razdoblje od 1 (jedne) godine </t>
  </si>
  <si>
    <t>0.</t>
  </si>
  <si>
    <t>4.</t>
  </si>
  <si>
    <t>5.</t>
  </si>
  <si>
    <t>6.</t>
  </si>
  <si>
    <t>7.(5+6)</t>
  </si>
  <si>
    <t>OSIGURANJE OD ODGOVORNOSTI MANAGERA</t>
  </si>
  <si>
    <t>strana A – odštetni zahtjev prema direktorima i dužnosnicima (fizičke osobe) koje ne nadoknađuje društvo, s ciljem zaštite osobne imovine direktora i dužnosnika (fizičkih osoba)</t>
  </si>
  <si>
    <t>strana B - odštetni zahtjev prema direktorima i dužnosnicima (fizičke osobe) koje nadoknađuje društvo, s ciljem zaštite imovine društva</t>
  </si>
  <si>
    <t>Pokrića zahtjeva iz radnih odnosa</t>
  </si>
  <si>
    <t>M.P.</t>
  </si>
  <si>
    <t>Potpis odgovorne osobe ponuditelja</t>
  </si>
  <si>
    <t>KNJIGE</t>
  </si>
  <si>
    <t>objekt</t>
  </si>
  <si>
    <t>UMJETNINE</t>
  </si>
  <si>
    <t>NAČIN OSIGURANJA</t>
  </si>
  <si>
    <t>UGOVORNA VRIJEDNOST</t>
  </si>
  <si>
    <t>Sum of NABAVNA</t>
  </si>
  <si>
    <t>Sum of STVARNA UPORABNA</t>
  </si>
  <si>
    <t>NOVA VRIJEDNOST</t>
  </si>
  <si>
    <t>STVARNA UPORABNA VRIJEDNOST</t>
  </si>
  <si>
    <t>NOVA VRIJEDNOST Total</t>
  </si>
  <si>
    <t>STVARNA UPORABNA VRIJEDNOST Total</t>
  </si>
  <si>
    <t>UGOVORNA VRIJEDNOST Total</t>
  </si>
  <si>
    <t>U _________________________, dana ___.___.2021.</t>
  </si>
  <si>
    <t xml:space="preserve"> - ugovorna odgovornost ovlaštenih inženjera fakulteta</t>
  </si>
  <si>
    <t xml:space="preserve"> - odgovornost se odnosi samo na projekt prema ugovoru koji je RGN fakultet sklopio sa tvrtkom Instantel iz Kanade za kalibraciju i servisiranje aparata za geološko istraživanje, laboratorij za umjeravanje oprema za praćenje utjecaja miniranje na okoliš</t>
  </si>
  <si>
    <t xml:space="preserve"> - ugovorna odgovornost ovlaštenih inženjera (premija za 24 ovlaštenih inženjera)</t>
  </si>
  <si>
    <t xml:space="preserve">Tablica 04 - Troškovnik osiguranja odgovornosti managera </t>
  </si>
  <si>
    <t>Troškovnik - ZBIRNO</t>
  </si>
  <si>
    <t>Skupina osiguranja</t>
  </si>
  <si>
    <t>Premija BEZ POREZA za razdoblje od 1 (jedne) godine</t>
  </si>
  <si>
    <t>Premija S POREZOM za razdoblje od 1 (jedne) godine</t>
  </si>
  <si>
    <t>A</t>
  </si>
  <si>
    <t xml:space="preserve">OSIGURANJE IMOVINE </t>
  </si>
  <si>
    <t>B</t>
  </si>
  <si>
    <t>OSIGURANJE ODGOVORNOSTI</t>
  </si>
  <si>
    <t>C</t>
  </si>
  <si>
    <t>OSIGURANJE OSOBA OD NEZGODE</t>
  </si>
  <si>
    <t>D</t>
  </si>
  <si>
    <t>OSIGURANJE OD ODGOVORNOSTI MENADŽERA</t>
  </si>
  <si>
    <t xml:space="preserve"> </t>
  </si>
  <si>
    <t>UKUPNA CIJENA PONUDE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</si>
</sst>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44" formatCode="_-* #,##0.00\ &quot;kn&quot;_-;\-* #,##0.00\ &quot;kn&quot;_-;_-* &quot;-&quot;??\ &quot;kn&quot;_-;_-@_-"/>
    <numFmt numFmtId="164" formatCode=";;;"/>
    <numFmt numFmtId="165" formatCode="#,##0.00\ &quot;kn&quot;"/>
  </numFmts>
  <fonts count="26" x14ac:knownFonts="1">
    <font>
      <sz val="10"/>
      <color indexed="8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b/>
      <sz val="15"/>
      <color theme="3"/>
      <name val="Times New Roman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0"/>
      <color indexed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10" fillId="0" borderId="0"/>
    <xf numFmtId="0" fontId="10" fillId="0" borderId="0"/>
    <xf numFmtId="0" fontId="2" fillId="0" borderId="0"/>
    <xf numFmtId="0" fontId="13" fillId="0" borderId="2" applyNumberFormat="0" applyFill="0" applyAlignment="0" applyProtection="0"/>
    <xf numFmtId="0" fontId="11" fillId="0" borderId="0"/>
    <xf numFmtId="0" fontId="12" fillId="0" borderId="0"/>
    <xf numFmtId="0" fontId="5" fillId="0" borderId="0"/>
    <xf numFmtId="0" fontId="1" fillId="0" borderId="0"/>
    <xf numFmtId="0" fontId="10" fillId="0" borderId="0"/>
  </cellStyleXfs>
  <cellXfs count="248">
    <xf numFmtId="0" fontId="0" fillId="0" borderId="0" xfId="0"/>
    <xf numFmtId="0" fontId="3" fillId="2" borderId="0" xfId="0" applyNumberFormat="1" applyFont="1" applyFill="1" applyAlignment="1" applyProtection="1"/>
    <xf numFmtId="0" fontId="4" fillId="2" borderId="0" xfId="0" applyFont="1" applyFill="1" applyProtection="1"/>
    <xf numFmtId="0" fontId="4" fillId="2" borderId="0" xfId="0" applyNumberFormat="1" applyFont="1" applyFill="1" applyAlignment="1" applyProtection="1">
      <alignment horizontal="center"/>
    </xf>
    <xf numFmtId="4" fontId="4" fillId="2" borderId="0" xfId="0" applyNumberFormat="1" applyFont="1" applyFill="1" applyProtection="1"/>
    <xf numFmtId="4" fontId="4" fillId="2" borderId="0" xfId="0" applyNumberFormat="1" applyFont="1" applyFill="1" applyAlignment="1" applyProtection="1">
      <alignment vertical="center"/>
    </xf>
    <xf numFmtId="0" fontId="6" fillId="3" borderId="3" xfId="1" applyNumberFormat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4" fontId="6" fillId="3" borderId="4" xfId="1" quotePrefix="1" applyNumberFormat="1" applyFont="1" applyFill="1" applyBorder="1" applyAlignment="1" applyProtection="1">
      <alignment horizontal="center" vertical="center" wrapText="1"/>
    </xf>
    <xf numFmtId="4" fontId="6" fillId="3" borderId="4" xfId="1" applyNumberFormat="1" applyFont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vertical="center" wrapText="1"/>
    </xf>
    <xf numFmtId="4" fontId="7" fillId="0" borderId="7" xfId="0" applyNumberFormat="1" applyFont="1" applyBorder="1" applyAlignment="1" applyProtection="1">
      <alignment vertical="center" wrapText="1"/>
    </xf>
    <xf numFmtId="0" fontId="8" fillId="2" borderId="9" xfId="0" applyFont="1" applyFill="1" applyBorder="1" applyAlignment="1" applyProtection="1">
      <alignment vertical="center" wrapText="1"/>
    </xf>
    <xf numFmtId="4" fontId="7" fillId="0" borderId="9" xfId="0" applyNumberFormat="1" applyFont="1" applyBorder="1" applyAlignment="1" applyProtection="1">
      <alignment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vertical="center" wrapText="1"/>
    </xf>
    <xf numFmtId="4" fontId="4" fillId="2" borderId="1" xfId="0" applyNumberFormat="1" applyFont="1" applyFill="1" applyBorder="1" applyAlignment="1" applyProtection="1">
      <alignment vertical="center"/>
    </xf>
    <xf numFmtId="4" fontId="4" fillId="2" borderId="1" xfId="0" applyNumberFormat="1" applyFont="1" applyFill="1" applyBorder="1" applyAlignment="1" applyProtection="1">
      <alignment horizontal="right" vertical="center"/>
    </xf>
    <xf numFmtId="4" fontId="9" fillId="5" borderId="5" xfId="0" applyNumberFormat="1" applyFont="1" applyFill="1" applyBorder="1" applyAlignment="1" applyProtection="1">
      <alignment horizontal="right" vertical="center"/>
    </xf>
    <xf numFmtId="4" fontId="7" fillId="0" borderId="16" xfId="0" applyNumberFormat="1" applyFont="1" applyBorder="1" applyAlignment="1" applyProtection="1">
      <alignment vertical="center"/>
    </xf>
    <xf numFmtId="0" fontId="0" fillId="0" borderId="0" xfId="0" applyProtection="1"/>
    <xf numFmtId="4" fontId="4" fillId="4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18" xfId="0" applyNumberFormat="1" applyFont="1" applyFill="1" applyBorder="1" applyAlignment="1" applyProtection="1">
      <alignment horizontal="right" vertical="center"/>
    </xf>
    <xf numFmtId="0" fontId="6" fillId="3" borderId="19" xfId="1" applyFont="1" applyFill="1" applyBorder="1" applyAlignment="1" applyProtection="1">
      <alignment horizontal="center" vertical="center" wrapText="1"/>
    </xf>
    <xf numFmtId="4" fontId="6" fillId="3" borderId="19" xfId="1" quotePrefix="1" applyNumberFormat="1" applyFont="1" applyFill="1" applyBorder="1" applyAlignment="1" applyProtection="1">
      <alignment horizontal="center" vertical="center" wrapText="1"/>
    </xf>
    <xf numFmtId="0" fontId="6" fillId="3" borderId="20" xfId="1" applyFont="1" applyFill="1" applyBorder="1" applyAlignment="1" applyProtection="1">
      <alignment vertical="center"/>
    </xf>
    <xf numFmtId="0" fontId="14" fillId="3" borderId="21" xfId="0" applyFont="1" applyFill="1" applyBorder="1" applyAlignment="1" applyProtection="1">
      <alignment vertical="center"/>
    </xf>
    <xf numFmtId="4" fontId="7" fillId="3" borderId="21" xfId="1" applyNumberFormat="1" applyFont="1" applyFill="1" applyBorder="1" applyAlignment="1" applyProtection="1">
      <alignment vertical="center"/>
    </xf>
    <xf numFmtId="0" fontId="7" fillId="3" borderId="21" xfId="1" applyFont="1" applyFill="1" applyBorder="1" applyAlignment="1" applyProtection="1">
      <alignment vertical="center"/>
    </xf>
    <xf numFmtId="0" fontId="7" fillId="3" borderId="22" xfId="1" applyFont="1" applyFill="1" applyBorder="1" applyAlignment="1" applyProtection="1">
      <alignment vertical="center"/>
    </xf>
    <xf numFmtId="4" fontId="7" fillId="2" borderId="25" xfId="1" quotePrefix="1" applyNumberFormat="1" applyFont="1" applyFill="1" applyBorder="1" applyAlignment="1" applyProtection="1">
      <alignment vertical="center"/>
    </xf>
    <xf numFmtId="4" fontId="7" fillId="6" borderId="31" xfId="1" applyNumberFormat="1" applyFont="1" applyFill="1" applyBorder="1" applyAlignment="1" applyProtection="1">
      <alignment vertical="center"/>
    </xf>
    <xf numFmtId="4" fontId="7" fillId="6" borderId="31" xfId="1" quotePrefix="1" applyNumberFormat="1" applyFont="1" applyFill="1" applyBorder="1" applyAlignment="1" applyProtection="1">
      <alignment vertical="center"/>
    </xf>
    <xf numFmtId="4" fontId="7" fillId="6" borderId="32" xfId="1" applyNumberFormat="1" applyFont="1" applyFill="1" applyBorder="1" applyAlignment="1" applyProtection="1">
      <alignment vertical="center"/>
    </xf>
    <xf numFmtId="4" fontId="7" fillId="4" borderId="25" xfId="1" applyNumberFormat="1" applyFont="1" applyFill="1" applyBorder="1" applyAlignment="1" applyProtection="1">
      <alignment vertical="center"/>
      <protection locked="0"/>
    </xf>
    <xf numFmtId="4" fontId="7" fillId="2" borderId="26" xfId="1" applyNumberFormat="1" applyFont="1" applyFill="1" applyBorder="1" applyAlignment="1" applyProtection="1">
      <alignment vertical="center"/>
    </xf>
    <xf numFmtId="4" fontId="6" fillId="5" borderId="4" xfId="1" applyNumberFormat="1" applyFont="1" applyFill="1" applyBorder="1" applyAlignment="1" applyProtection="1">
      <alignment vertical="center"/>
    </xf>
    <xf numFmtId="4" fontId="6" fillId="5" borderId="5" xfId="1" applyNumberFormat="1" applyFont="1" applyFill="1" applyBorder="1" applyAlignment="1" applyProtection="1">
      <alignment vertical="center"/>
    </xf>
    <xf numFmtId="0" fontId="0" fillId="2" borderId="0" xfId="0" applyFill="1" applyProtection="1"/>
    <xf numFmtId="0" fontId="6" fillId="2" borderId="34" xfId="1" applyFont="1" applyFill="1" applyBorder="1" applyAlignment="1" applyProtection="1">
      <alignment vertical="center"/>
    </xf>
    <xf numFmtId="0" fontId="14" fillId="2" borderId="35" xfId="0" applyFont="1" applyFill="1" applyBorder="1" applyAlignment="1" applyProtection="1">
      <alignment vertical="center"/>
    </xf>
    <xf numFmtId="4" fontId="7" fillId="2" borderId="35" xfId="1" applyNumberFormat="1" applyFont="1" applyFill="1" applyBorder="1" applyAlignment="1" applyProtection="1">
      <alignment vertical="center"/>
    </xf>
    <xf numFmtId="0" fontId="7" fillId="2" borderId="35" xfId="1" applyFont="1" applyFill="1" applyBorder="1" applyAlignment="1" applyProtection="1">
      <alignment vertical="center"/>
    </xf>
    <xf numFmtId="0" fontId="7" fillId="2" borderId="36" xfId="1" applyFont="1" applyFill="1" applyBorder="1" applyAlignment="1" applyProtection="1">
      <alignment vertical="center"/>
    </xf>
    <xf numFmtId="0" fontId="6" fillId="2" borderId="37" xfId="1" applyFont="1" applyFill="1" applyBorder="1" applyAlignment="1" applyProtection="1">
      <alignment vertical="center"/>
    </xf>
    <xf numFmtId="0" fontId="14" fillId="2" borderId="38" xfId="0" applyFont="1" applyFill="1" applyBorder="1" applyAlignment="1" applyProtection="1">
      <alignment vertical="center"/>
    </xf>
    <xf numFmtId="4" fontId="7" fillId="2" borderId="38" xfId="1" applyNumberFormat="1" applyFont="1" applyFill="1" applyBorder="1" applyAlignment="1" applyProtection="1">
      <alignment vertical="center"/>
    </xf>
    <xf numFmtId="0" fontId="7" fillId="2" borderId="38" xfId="1" applyFont="1" applyFill="1" applyBorder="1" applyAlignment="1" applyProtection="1">
      <alignment vertical="center"/>
    </xf>
    <xf numFmtId="0" fontId="7" fillId="2" borderId="39" xfId="1" applyFont="1" applyFill="1" applyBorder="1" applyAlignment="1" applyProtection="1">
      <alignment vertical="center"/>
    </xf>
    <xf numFmtId="0" fontId="17" fillId="0" borderId="0" xfId="1" applyFont="1" applyAlignment="1" applyProtection="1">
      <alignment horizontal="left" vertical="center"/>
    </xf>
    <xf numFmtId="0" fontId="16" fillId="0" borderId="0" xfId="1" applyFont="1" applyAlignment="1" applyProtection="1">
      <alignment horizontal="center" vertical="center"/>
    </xf>
    <xf numFmtId="0" fontId="16" fillId="0" borderId="0" xfId="1" applyNumberFormat="1" applyFont="1" applyAlignment="1" applyProtection="1">
      <alignment horizontal="center" vertical="center"/>
    </xf>
    <xf numFmtId="4" fontId="18" fillId="0" borderId="0" xfId="1" applyNumberFormat="1" applyFont="1" applyProtection="1"/>
    <xf numFmtId="0" fontId="15" fillId="0" borderId="0" xfId="1" applyFont="1" applyProtection="1"/>
    <xf numFmtId="0" fontId="18" fillId="0" borderId="0" xfId="1" applyFont="1" applyProtection="1"/>
    <xf numFmtId="0" fontId="18" fillId="0" borderId="0" xfId="1" applyNumberFormat="1" applyFont="1" applyProtection="1"/>
    <xf numFmtId="0" fontId="16" fillId="3" borderId="19" xfId="1" applyFont="1" applyFill="1" applyBorder="1" applyAlignment="1" applyProtection="1">
      <alignment horizontal="center" vertical="center" wrapText="1"/>
    </xf>
    <xf numFmtId="4" fontId="16" fillId="3" borderId="19" xfId="1" quotePrefix="1" applyNumberFormat="1" applyFont="1" applyFill="1" applyBorder="1" applyAlignment="1" applyProtection="1">
      <alignment horizontal="center" vertical="center" wrapText="1"/>
    </xf>
    <xf numFmtId="0" fontId="16" fillId="3" borderId="19" xfId="1" applyNumberFormat="1" applyFont="1" applyFill="1" applyBorder="1" applyAlignment="1" applyProtection="1">
      <alignment horizontal="center" vertical="center" wrapText="1"/>
    </xf>
    <xf numFmtId="0" fontId="16" fillId="3" borderId="20" xfId="1" applyFont="1" applyFill="1" applyBorder="1" applyProtection="1"/>
    <xf numFmtId="0" fontId="19" fillId="3" borderId="21" xfId="0" applyFont="1" applyFill="1" applyBorder="1" applyAlignment="1" applyProtection="1">
      <alignment vertical="center"/>
    </xf>
    <xf numFmtId="4" fontId="18" fillId="3" borderId="21" xfId="1" applyNumberFormat="1" applyFont="1" applyFill="1" applyBorder="1" applyProtection="1"/>
    <xf numFmtId="164" fontId="18" fillId="3" borderId="21" xfId="1" applyNumberFormat="1" applyFont="1" applyFill="1" applyBorder="1" applyProtection="1"/>
    <xf numFmtId="0" fontId="18" fillId="3" borderId="21" xfId="1" applyNumberFormat="1" applyFont="1" applyFill="1" applyBorder="1" applyProtection="1"/>
    <xf numFmtId="0" fontId="18" fillId="3" borderId="21" xfId="1" applyFont="1" applyFill="1" applyBorder="1" applyProtection="1"/>
    <xf numFmtId="0" fontId="18" fillId="3" borderId="22" xfId="1" applyFont="1" applyFill="1" applyBorder="1" applyProtection="1"/>
    <xf numFmtId="0" fontId="18" fillId="3" borderId="41" xfId="1" applyFont="1" applyFill="1" applyBorder="1" applyProtection="1"/>
    <xf numFmtId="0" fontId="18" fillId="3" borderId="5" xfId="1" applyFont="1" applyFill="1" applyBorder="1" applyProtection="1"/>
    <xf numFmtId="0" fontId="18" fillId="0" borderId="0" xfId="1" quotePrefix="1" applyFont="1" applyBorder="1" applyAlignment="1" applyProtection="1">
      <alignment horizontal="left" indent="1"/>
    </xf>
    <xf numFmtId="4" fontId="18" fillId="0" borderId="12" xfId="1" applyNumberFormat="1" applyFont="1" applyBorder="1" applyProtection="1"/>
    <xf numFmtId="4" fontId="18" fillId="0" borderId="43" xfId="1" applyNumberFormat="1" applyFont="1" applyFill="1" applyBorder="1" applyProtection="1"/>
    <xf numFmtId="0" fontId="18" fillId="0" borderId="12" xfId="1" applyNumberFormat="1" applyFont="1" applyFill="1" applyBorder="1" applyProtection="1"/>
    <xf numFmtId="0" fontId="18" fillId="0" borderId="12" xfId="1" applyFont="1" applyFill="1" applyBorder="1" applyProtection="1"/>
    <xf numFmtId="0" fontId="18" fillId="3" borderId="21" xfId="1" applyFont="1" applyFill="1" applyBorder="1" applyAlignment="1" applyProtection="1"/>
    <xf numFmtId="4" fontId="18" fillId="3" borderId="4" xfId="1" applyNumberFormat="1" applyFont="1" applyFill="1" applyBorder="1" applyProtection="1"/>
    <xf numFmtId="4" fontId="16" fillId="3" borderId="4" xfId="1" applyNumberFormat="1" applyFont="1" applyFill="1" applyBorder="1" applyProtection="1"/>
    <xf numFmtId="4" fontId="16" fillId="3" borderId="5" xfId="1" applyNumberFormat="1" applyFont="1" applyFill="1" applyBorder="1" applyProtection="1"/>
    <xf numFmtId="4" fontId="15" fillId="0" borderId="0" xfId="1" applyNumberFormat="1" applyFont="1" applyProtection="1"/>
    <xf numFmtId="0" fontId="18" fillId="2" borderId="0" xfId="1" applyFont="1" applyFill="1" applyProtection="1"/>
    <xf numFmtId="0" fontId="18" fillId="2" borderId="0" xfId="1" applyNumberFormat="1" applyFont="1" applyFill="1" applyProtection="1"/>
    <xf numFmtId="0" fontId="15" fillId="2" borderId="0" xfId="1" applyFont="1" applyFill="1" applyProtection="1"/>
    <xf numFmtId="0" fontId="15" fillId="2" borderId="0" xfId="1" applyNumberFormat="1" applyFont="1" applyFill="1" applyProtection="1"/>
    <xf numFmtId="0" fontId="15" fillId="0" borderId="0" xfId="1" applyNumberFormat="1" applyFont="1" applyProtection="1"/>
    <xf numFmtId="0" fontId="6" fillId="2" borderId="46" xfId="1" applyFont="1" applyFill="1" applyBorder="1" applyAlignment="1" applyProtection="1">
      <alignment vertical="center"/>
    </xf>
    <xf numFmtId="0" fontId="14" fillId="2" borderId="47" xfId="0" applyFont="1" applyFill="1" applyBorder="1" applyAlignment="1" applyProtection="1">
      <alignment vertical="center"/>
    </xf>
    <xf numFmtId="4" fontId="7" fillId="2" borderId="47" xfId="1" applyNumberFormat="1" applyFont="1" applyFill="1" applyBorder="1" applyAlignment="1" applyProtection="1">
      <alignment vertical="center"/>
    </xf>
    <xf numFmtId="0" fontId="7" fillId="2" borderId="47" xfId="1" applyFont="1" applyFill="1" applyBorder="1" applyAlignment="1" applyProtection="1">
      <alignment vertical="center"/>
    </xf>
    <xf numFmtId="0" fontId="7" fillId="2" borderId="45" xfId="1" applyFont="1" applyFill="1" applyBorder="1" applyAlignment="1" applyProtection="1">
      <alignment vertical="center"/>
    </xf>
    <xf numFmtId="4" fontId="7" fillId="2" borderId="25" xfId="1" quotePrefix="1" applyNumberFormat="1" applyFont="1" applyFill="1" applyBorder="1" applyAlignment="1" applyProtection="1">
      <alignment horizontal="right" vertical="center"/>
    </xf>
    <xf numFmtId="0" fontId="7" fillId="2" borderId="48" xfId="1" applyFont="1" applyFill="1" applyBorder="1" applyAlignment="1" applyProtection="1">
      <alignment horizontal="left" vertical="center" wrapText="1"/>
    </xf>
    <xf numFmtId="0" fontId="7" fillId="2" borderId="51" xfId="1" applyFont="1" applyFill="1" applyBorder="1" applyAlignment="1" applyProtection="1">
      <alignment horizontal="left" vertical="center"/>
    </xf>
    <xf numFmtId="0" fontId="0" fillId="0" borderId="0" xfId="0" applyAlignment="1" applyProtection="1">
      <alignment wrapText="1"/>
    </xf>
    <xf numFmtId="4" fontId="0" fillId="0" borderId="0" xfId="0" applyNumberFormat="1"/>
    <xf numFmtId="0" fontId="6" fillId="0" borderId="58" xfId="1" applyFont="1" applyFill="1" applyBorder="1" applyAlignment="1" applyProtection="1">
      <alignment vertical="top"/>
    </xf>
    <xf numFmtId="0" fontId="6" fillId="2" borderId="27" xfId="1" applyFont="1" applyFill="1" applyBorder="1" applyAlignment="1" applyProtection="1">
      <alignment vertical="center"/>
    </xf>
    <xf numFmtId="0" fontId="14" fillId="2" borderId="53" xfId="0" applyFont="1" applyFill="1" applyBorder="1" applyAlignment="1" applyProtection="1">
      <alignment vertical="center"/>
    </xf>
    <xf numFmtId="4" fontId="7" fillId="2" borderId="53" xfId="1" applyNumberFormat="1" applyFont="1" applyFill="1" applyBorder="1" applyAlignment="1" applyProtection="1">
      <alignment vertical="center"/>
    </xf>
    <xf numFmtId="0" fontId="7" fillId="2" borderId="53" xfId="1" applyFont="1" applyFill="1" applyBorder="1" applyAlignment="1" applyProtection="1">
      <alignment vertical="center"/>
    </xf>
    <xf numFmtId="0" fontId="7" fillId="2" borderId="59" xfId="1" applyFont="1" applyFill="1" applyBorder="1" applyAlignment="1" applyProtection="1">
      <alignment vertical="center"/>
    </xf>
    <xf numFmtId="4" fontId="0" fillId="0" borderId="0" xfId="0" applyNumberFormat="1" applyProtection="1"/>
    <xf numFmtId="3" fontId="7" fillId="2" borderId="47" xfId="1" applyNumberFormat="1" applyFont="1" applyFill="1" applyBorder="1" applyAlignment="1" applyProtection="1">
      <alignment vertical="center"/>
    </xf>
    <xf numFmtId="4" fontId="23" fillId="0" borderId="0" xfId="0" applyNumberFormat="1" applyFont="1" applyProtection="1"/>
    <xf numFmtId="0" fontId="22" fillId="0" borderId="0" xfId="0" applyFont="1" applyAlignment="1" applyProtection="1">
      <alignment horizontal="justify" vertical="center"/>
    </xf>
    <xf numFmtId="0" fontId="0" fillId="0" borderId="0" xfId="0" pivotButton="1"/>
    <xf numFmtId="0" fontId="0" fillId="0" borderId="23" xfId="0" applyBorder="1"/>
    <xf numFmtId="0" fontId="21" fillId="0" borderId="60" xfId="0" applyFont="1" applyBorder="1" applyAlignment="1">
      <alignment horizontal="right"/>
    </xf>
    <xf numFmtId="0" fontId="21" fillId="0" borderId="60" xfId="0" applyFont="1" applyBorder="1"/>
    <xf numFmtId="0" fontId="21" fillId="0" borderId="61" xfId="0" applyFont="1" applyBorder="1" applyAlignment="1">
      <alignment horizontal="center"/>
    </xf>
    <xf numFmtId="0" fontId="0" fillId="0" borderId="24" xfId="0" applyBorder="1"/>
    <xf numFmtId="0" fontId="0" fillId="0" borderId="0" xfId="0" applyBorder="1"/>
    <xf numFmtId="4" fontId="0" fillId="0" borderId="62" xfId="0" applyNumberFormat="1" applyBorder="1"/>
    <xf numFmtId="0" fontId="20" fillId="0" borderId="27" xfId="0" applyFont="1" applyBorder="1"/>
    <xf numFmtId="0" fontId="20" fillId="0" borderId="53" xfId="0" applyFont="1" applyBorder="1"/>
    <xf numFmtId="4" fontId="20" fillId="0" borderId="59" xfId="0" applyNumberFormat="1" applyFont="1" applyBorder="1"/>
    <xf numFmtId="0" fontId="7" fillId="0" borderId="25" xfId="1" quotePrefix="1" applyFont="1" applyBorder="1" applyAlignment="1" applyProtection="1">
      <alignment horizontal="left" vertical="center" wrapText="1"/>
    </xf>
    <xf numFmtId="4" fontId="18" fillId="0" borderId="15" xfId="1" applyNumberFormat="1" applyFont="1" applyBorder="1" applyProtection="1"/>
    <xf numFmtId="4" fontId="15" fillId="0" borderId="64" xfId="1" applyNumberFormat="1" applyFont="1" applyBorder="1" applyProtection="1"/>
    <xf numFmtId="4" fontId="24" fillId="0" borderId="0" xfId="0" applyNumberFormat="1" applyFont="1" applyProtection="1"/>
    <xf numFmtId="0" fontId="7" fillId="0" borderId="48" xfId="1" quotePrefix="1" applyFont="1" applyBorder="1" applyAlignment="1" applyProtection="1">
      <alignment horizontal="left" vertical="center"/>
    </xf>
    <xf numFmtId="4" fontId="7" fillId="2" borderId="65" xfId="1" quotePrefix="1" applyNumberFormat="1" applyFont="1" applyFill="1" applyBorder="1" applyAlignment="1" applyProtection="1">
      <alignment horizontal="right" vertical="center"/>
    </xf>
    <xf numFmtId="4" fontId="7" fillId="2" borderId="54" xfId="1" quotePrefix="1" applyNumberFormat="1" applyFont="1" applyFill="1" applyBorder="1" applyAlignment="1" applyProtection="1">
      <alignment vertical="center"/>
    </xf>
    <xf numFmtId="4" fontId="7" fillId="4" borderId="49" xfId="1" applyNumberFormat="1" applyFont="1" applyFill="1" applyBorder="1" applyAlignment="1" applyProtection="1">
      <alignment vertical="center"/>
      <protection locked="0"/>
    </xf>
    <xf numFmtId="4" fontId="7" fillId="2" borderId="49" xfId="1" quotePrefix="1" applyNumberFormat="1" applyFont="1" applyFill="1" applyBorder="1" applyAlignment="1" applyProtection="1">
      <alignment vertical="center"/>
    </xf>
    <xf numFmtId="4" fontId="7" fillId="2" borderId="50" xfId="1" applyNumberFormat="1" applyFont="1" applyFill="1" applyBorder="1" applyAlignment="1" applyProtection="1">
      <alignment vertical="center"/>
    </xf>
    <xf numFmtId="0" fontId="6" fillId="0" borderId="23" xfId="1" applyFont="1" applyFill="1" applyBorder="1" applyAlignment="1" applyProtection="1">
      <alignment vertical="top"/>
    </xf>
    <xf numFmtId="0" fontId="6" fillId="0" borderId="24" xfId="1" applyFont="1" applyFill="1" applyBorder="1" applyAlignment="1" applyProtection="1">
      <alignment vertical="top"/>
    </xf>
    <xf numFmtId="8" fontId="7" fillId="2" borderId="47" xfId="1" applyNumberFormat="1" applyFont="1" applyFill="1" applyBorder="1" applyAlignment="1" applyProtection="1">
      <alignment vertical="center"/>
    </xf>
    <xf numFmtId="4" fontId="7" fillId="0" borderId="35" xfId="1" applyNumberFormat="1" applyFont="1" applyFill="1" applyBorder="1" applyAlignment="1" applyProtection="1">
      <alignment vertical="center"/>
    </xf>
    <xf numFmtId="4" fontId="7" fillId="0" borderId="47" xfId="1" applyNumberFormat="1" applyFont="1" applyFill="1" applyBorder="1" applyAlignment="1" applyProtection="1">
      <alignment vertical="center"/>
    </xf>
    <xf numFmtId="0" fontId="6" fillId="0" borderId="0" xfId="1" applyFont="1" applyAlignment="1" applyProtection="1">
      <alignment horizontal="center" vertical="center"/>
    </xf>
    <xf numFmtId="0" fontId="7" fillId="0" borderId="0" xfId="1" applyFont="1" applyAlignment="1" applyProtection="1">
      <alignment vertical="center"/>
    </xf>
    <xf numFmtId="4" fontId="7" fillId="0" borderId="0" xfId="1" applyNumberFormat="1" applyFont="1" applyAlignment="1" applyProtection="1">
      <alignment vertical="center"/>
    </xf>
    <xf numFmtId="0" fontId="6" fillId="6" borderId="19" xfId="1" applyFont="1" applyFill="1" applyBorder="1" applyAlignment="1" applyProtection="1">
      <alignment horizontal="center" vertical="center" wrapText="1"/>
    </xf>
    <xf numFmtId="4" fontId="6" fillId="6" borderId="19" xfId="1" quotePrefix="1" applyNumberFormat="1" applyFont="1" applyFill="1" applyBorder="1" applyAlignment="1" applyProtection="1">
      <alignment horizontal="center" vertical="center" wrapText="1"/>
    </xf>
    <xf numFmtId="1" fontId="25" fillId="6" borderId="3" xfId="1" applyNumberFormat="1" applyFont="1" applyFill="1" applyBorder="1" applyAlignment="1" applyProtection="1">
      <alignment horizontal="center" vertical="center" wrapText="1"/>
    </xf>
    <xf numFmtId="1" fontId="25" fillId="6" borderId="4" xfId="1" applyNumberFormat="1" applyFont="1" applyFill="1" applyBorder="1" applyAlignment="1" applyProtection="1">
      <alignment horizontal="center" vertical="center" wrapText="1"/>
    </xf>
    <xf numFmtId="1" fontId="25" fillId="6" borderId="5" xfId="1" applyNumberFormat="1" applyFont="1" applyFill="1" applyBorder="1" applyAlignment="1" applyProtection="1">
      <alignment horizontal="center" vertical="center" wrapText="1"/>
    </xf>
    <xf numFmtId="0" fontId="6" fillId="6" borderId="20" xfId="1" applyFont="1" applyFill="1" applyBorder="1" applyAlignment="1" applyProtection="1">
      <alignment vertical="center"/>
    </xf>
    <xf numFmtId="0" fontId="14" fillId="6" borderId="21" xfId="0" applyFont="1" applyFill="1" applyBorder="1" applyAlignment="1" applyProtection="1">
      <alignment vertical="center"/>
    </xf>
    <xf numFmtId="4" fontId="7" fillId="6" borderId="21" xfId="1" applyNumberFormat="1" applyFont="1" applyFill="1" applyBorder="1" applyAlignment="1" applyProtection="1">
      <alignment vertical="center"/>
    </xf>
    <xf numFmtId="0" fontId="7" fillId="6" borderId="21" xfId="1" applyFont="1" applyFill="1" applyBorder="1" applyAlignment="1" applyProtection="1">
      <alignment vertical="center"/>
    </xf>
    <xf numFmtId="0" fontId="7" fillId="6" borderId="22" xfId="1" applyFont="1" applyFill="1" applyBorder="1" applyAlignment="1" applyProtection="1">
      <alignment vertical="center"/>
    </xf>
    <xf numFmtId="0" fontId="8" fillId="0" borderId="25" xfId="0" applyFont="1" applyBorder="1" applyAlignment="1" applyProtection="1">
      <alignment horizontal="left" vertical="center" wrapText="1" indent="2"/>
    </xf>
    <xf numFmtId="0" fontId="7" fillId="0" borderId="0" xfId="1" applyFont="1" applyFill="1" applyAlignment="1" applyProtection="1">
      <alignment vertical="center"/>
    </xf>
    <xf numFmtId="4" fontId="7" fillId="2" borderId="25" xfId="1" quotePrefix="1" applyNumberFormat="1" applyFont="1" applyFill="1" applyBorder="1" applyAlignment="1" applyProtection="1">
      <alignment horizontal="center" vertical="center"/>
    </xf>
    <xf numFmtId="0" fontId="7" fillId="0" borderId="0" xfId="1" applyFont="1" applyAlignment="1" applyProtection="1">
      <alignment horizontal="center" vertical="center"/>
    </xf>
    <xf numFmtId="0" fontId="7" fillId="0" borderId="47" xfId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7" fillId="0" borderId="0" xfId="1" applyFont="1" applyAlignment="1" applyProtection="1">
      <alignment horizontal="left" vertical="center"/>
    </xf>
    <xf numFmtId="3" fontId="7" fillId="0" borderId="47" xfId="1" applyNumberFormat="1" applyFont="1" applyFill="1" applyBorder="1" applyAlignment="1" applyProtection="1">
      <alignment vertical="center"/>
    </xf>
    <xf numFmtId="4" fontId="18" fillId="3" borderId="22" xfId="1" applyNumberFormat="1" applyFont="1" applyFill="1" applyBorder="1" applyProtection="1">
      <protection locked="0"/>
    </xf>
    <xf numFmtId="3" fontId="16" fillId="3" borderId="4" xfId="1" applyNumberFormat="1" applyFont="1" applyFill="1" applyBorder="1" applyProtection="1"/>
    <xf numFmtId="0" fontId="7" fillId="3" borderId="8" xfId="0" applyNumberFormat="1" applyFont="1" applyFill="1" applyBorder="1" applyAlignment="1" applyProtection="1">
      <alignment horizontal="center" vertical="center"/>
    </xf>
    <xf numFmtId="44" fontId="0" fillId="0" borderId="0" xfId="0" applyNumberFormat="1"/>
    <xf numFmtId="44" fontId="0" fillId="7" borderId="0" xfId="0" applyNumberFormat="1" applyFill="1"/>
    <xf numFmtId="0" fontId="21" fillId="0" borderId="24" xfId="0" applyFont="1" applyBorder="1"/>
    <xf numFmtId="4" fontId="7" fillId="2" borderId="63" xfId="1" quotePrefix="1" applyNumberFormat="1" applyFont="1" applyFill="1" applyBorder="1" applyAlignment="1" applyProtection="1">
      <alignment horizontal="right" vertical="center"/>
    </xf>
    <xf numFmtId="4" fontId="6" fillId="5" borderId="15" xfId="1" applyNumberFormat="1" applyFont="1" applyFill="1" applyBorder="1" applyAlignment="1" applyProtection="1">
      <alignment vertical="center"/>
    </xf>
    <xf numFmtId="4" fontId="6" fillId="5" borderId="14" xfId="1" applyNumberFormat="1" applyFont="1" applyFill="1" applyBorder="1" applyAlignment="1" applyProtection="1">
      <alignment vertical="center"/>
    </xf>
    <xf numFmtId="0" fontId="7" fillId="0" borderId="63" xfId="1" quotePrefix="1" applyFont="1" applyBorder="1" applyAlignment="1" applyProtection="1">
      <alignment horizontal="left" vertical="center"/>
    </xf>
    <xf numFmtId="4" fontId="7" fillId="2" borderId="63" xfId="1" quotePrefix="1" applyNumberFormat="1" applyFont="1" applyFill="1" applyBorder="1" applyAlignment="1" applyProtection="1">
      <alignment vertical="center"/>
    </xf>
    <xf numFmtId="4" fontId="7" fillId="4" borderId="63" xfId="1" applyNumberFormat="1" applyFont="1" applyFill="1" applyBorder="1" applyAlignment="1" applyProtection="1">
      <alignment vertical="center"/>
      <protection locked="0"/>
    </xf>
    <xf numFmtId="4" fontId="7" fillId="2" borderId="67" xfId="1" applyNumberFormat="1" applyFont="1" applyFill="1" applyBorder="1" applyAlignment="1" applyProtection="1">
      <alignment vertical="center"/>
    </xf>
    <xf numFmtId="4" fontId="6" fillId="5" borderId="68" xfId="1" applyNumberFormat="1" applyFont="1" applyFill="1" applyBorder="1" applyAlignment="1" applyProtection="1">
      <alignment vertical="center"/>
    </xf>
    <xf numFmtId="0" fontId="7" fillId="0" borderId="63" xfId="1" quotePrefix="1" applyFont="1" applyBorder="1" applyAlignment="1" applyProtection="1">
      <alignment horizontal="left" vertical="center" wrapText="1"/>
    </xf>
    <xf numFmtId="0" fontId="7" fillId="2" borderId="63" xfId="1" applyFont="1" applyFill="1" applyBorder="1" applyAlignment="1" applyProtection="1">
      <alignment horizontal="left" vertical="center" wrapText="1"/>
    </xf>
    <xf numFmtId="8" fontId="11" fillId="0" borderId="0" xfId="0" applyNumberFormat="1" applyFont="1" applyBorder="1"/>
    <xf numFmtId="3" fontId="7" fillId="2" borderId="45" xfId="1" applyNumberFormat="1" applyFont="1" applyFill="1" applyBorder="1" applyAlignment="1" applyProtection="1">
      <alignment vertical="center"/>
    </xf>
    <xf numFmtId="0" fontId="17" fillId="0" borderId="0" xfId="8" applyFont="1" applyAlignment="1" applyProtection="1">
      <alignment horizontal="left" vertical="center"/>
    </xf>
    <xf numFmtId="165" fontId="9" fillId="0" borderId="4" xfId="2" applyNumberFormat="1" applyFont="1" applyBorder="1" applyAlignment="1" applyProtection="1">
      <alignment horizontal="center" vertical="center" wrapText="1"/>
    </xf>
    <xf numFmtId="0" fontId="9" fillId="2" borderId="69" xfId="2" applyFont="1" applyFill="1" applyBorder="1" applyAlignment="1" applyProtection="1">
      <alignment horizontal="center" vertical="center" wrapText="1"/>
    </xf>
    <xf numFmtId="0" fontId="9" fillId="2" borderId="70" xfId="2" applyFont="1" applyFill="1" applyBorder="1" applyAlignment="1" applyProtection="1">
      <alignment vertical="center" wrapText="1"/>
    </xf>
    <xf numFmtId="165" fontId="9" fillId="2" borderId="70" xfId="2" applyNumberFormat="1" applyFont="1" applyFill="1" applyBorder="1" applyAlignment="1" applyProtection="1">
      <alignment horizontal="right" vertical="center"/>
    </xf>
    <xf numFmtId="0" fontId="9" fillId="2" borderId="11" xfId="2" applyFont="1" applyFill="1" applyBorder="1" applyAlignment="1" applyProtection="1">
      <alignment horizontal="center" vertical="center" wrapText="1"/>
    </xf>
    <xf numFmtId="0" fontId="9" fillId="2" borderId="1" xfId="2" applyFont="1" applyFill="1" applyBorder="1" applyAlignment="1" applyProtection="1">
      <alignment vertical="center" wrapText="1"/>
    </xf>
    <xf numFmtId="165" fontId="9" fillId="2" borderId="1" xfId="2" applyNumberFormat="1" applyFont="1" applyFill="1" applyBorder="1" applyAlignment="1" applyProtection="1">
      <alignment horizontal="right" vertical="center"/>
    </xf>
    <xf numFmtId="0" fontId="9" fillId="2" borderId="71" xfId="2" applyFont="1" applyFill="1" applyBorder="1" applyAlignment="1" applyProtection="1">
      <alignment horizontal="center" vertical="center" wrapText="1"/>
    </xf>
    <xf numFmtId="0" fontId="9" fillId="2" borderId="72" xfId="2" applyFont="1" applyFill="1" applyBorder="1" applyAlignment="1" applyProtection="1">
      <alignment vertical="center" wrapText="1"/>
    </xf>
    <xf numFmtId="165" fontId="9" fillId="2" borderId="72" xfId="2" applyNumberFormat="1" applyFont="1" applyFill="1" applyBorder="1" applyAlignment="1" applyProtection="1">
      <alignment horizontal="right" vertical="center"/>
    </xf>
    <xf numFmtId="0" fontId="4" fillId="8" borderId="20" xfId="2" applyFont="1" applyFill="1" applyBorder="1" applyProtection="1"/>
    <xf numFmtId="165" fontId="9" fillId="8" borderId="22" xfId="2" applyNumberFormat="1" applyFont="1" applyFill="1" applyBorder="1" applyAlignment="1" applyProtection="1">
      <alignment horizontal="right" vertical="center"/>
    </xf>
    <xf numFmtId="0" fontId="10" fillId="0" borderId="0" xfId="2" applyProtection="1"/>
    <xf numFmtId="165" fontId="4" fillId="0" borderId="0" xfId="2" applyNumberFormat="1" applyFont="1" applyAlignment="1" applyProtection="1">
      <alignment horizontal="center" vertical="center"/>
    </xf>
    <xf numFmtId="0" fontId="9" fillId="0" borderId="3" xfId="2" applyFont="1" applyBorder="1" applyAlignment="1" applyProtection="1">
      <alignment horizontal="center" vertical="center"/>
    </xf>
    <xf numFmtId="0" fontId="9" fillId="0" borderId="4" xfId="2" applyFont="1" applyBorder="1" applyAlignment="1" applyProtection="1">
      <alignment horizontal="center" vertical="center"/>
    </xf>
    <xf numFmtId="0" fontId="9" fillId="8" borderId="21" xfId="2" applyFont="1" applyFill="1" applyBorder="1" applyAlignment="1" applyProtection="1">
      <alignment horizontal="right" vertical="center" wrapText="1"/>
    </xf>
    <xf numFmtId="4" fontId="4" fillId="2" borderId="14" xfId="0" applyNumberFormat="1" applyFont="1" applyFill="1" applyBorder="1" applyAlignment="1" applyProtection="1">
      <alignment horizontal="right" vertical="center"/>
    </xf>
    <xf numFmtId="4" fontId="4" fillId="2" borderId="13" xfId="0" applyNumberFormat="1" applyFont="1" applyFill="1" applyBorder="1" applyAlignment="1" applyProtection="1">
      <alignment horizontal="right" vertical="center"/>
    </xf>
    <xf numFmtId="4" fontId="4" fillId="2" borderId="17" xfId="0" applyNumberFormat="1" applyFont="1" applyFill="1" applyBorder="1" applyAlignment="1" applyProtection="1">
      <alignment horizontal="right" vertical="center"/>
    </xf>
    <xf numFmtId="0" fontId="6" fillId="5" borderId="3" xfId="0" applyFont="1" applyFill="1" applyBorder="1" applyAlignment="1" applyProtection="1">
      <alignment horizontal="right" vertical="center"/>
    </xf>
    <xf numFmtId="0" fontId="6" fillId="5" borderId="4" xfId="0" applyFont="1" applyFill="1" applyBorder="1" applyAlignment="1" applyProtection="1">
      <alignment horizontal="right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/>
    </xf>
    <xf numFmtId="4" fontId="7" fillId="0" borderId="15" xfId="0" applyNumberFormat="1" applyFont="1" applyBorder="1" applyAlignment="1" applyProtection="1">
      <alignment horizontal="right" vertical="center" wrapText="1"/>
    </xf>
    <xf numFmtId="4" fontId="7" fillId="0" borderId="12" xfId="0" applyNumberFormat="1" applyFont="1" applyBorder="1" applyAlignment="1" applyProtection="1">
      <alignment horizontal="right" vertical="center" wrapText="1"/>
    </xf>
    <xf numFmtId="4" fontId="7" fillId="0" borderId="10" xfId="0" applyNumberFormat="1" applyFont="1" applyBorder="1" applyAlignment="1" applyProtection="1">
      <alignment horizontal="right" vertical="center" wrapText="1"/>
    </xf>
    <xf numFmtId="4" fontId="4" fillId="4" borderId="15" xfId="0" applyNumberFormat="1" applyFont="1" applyFill="1" applyBorder="1" applyAlignment="1" applyProtection="1">
      <alignment horizontal="center" vertical="center"/>
      <protection locked="0"/>
    </xf>
    <xf numFmtId="4" fontId="4" fillId="4" borderId="12" xfId="0" applyNumberFormat="1" applyFont="1" applyFill="1" applyBorder="1" applyAlignment="1" applyProtection="1">
      <alignment horizontal="center" vertical="center"/>
      <protection locked="0"/>
    </xf>
    <xf numFmtId="4" fontId="4" fillId="4" borderId="10" xfId="0" applyNumberFormat="1" applyFont="1" applyFill="1" applyBorder="1" applyAlignment="1" applyProtection="1">
      <alignment horizontal="center" vertical="center"/>
      <protection locked="0"/>
    </xf>
    <xf numFmtId="4" fontId="4" fillId="2" borderId="15" xfId="0" applyNumberFormat="1" applyFont="1" applyFill="1" applyBorder="1" applyAlignment="1" applyProtection="1">
      <alignment horizontal="right" vertical="center"/>
    </xf>
    <xf numFmtId="4" fontId="4" fillId="2" borderId="12" xfId="0" applyNumberFormat="1" applyFont="1" applyFill="1" applyBorder="1" applyAlignment="1" applyProtection="1">
      <alignment horizontal="right" vertical="center"/>
    </xf>
    <xf numFmtId="4" fontId="4" fillId="2" borderId="10" xfId="0" applyNumberFormat="1" applyFont="1" applyFill="1" applyBorder="1" applyAlignment="1" applyProtection="1">
      <alignment horizontal="right" vertical="center"/>
    </xf>
    <xf numFmtId="0" fontId="6" fillId="3" borderId="20" xfId="1" applyFont="1" applyFill="1" applyBorder="1" applyAlignment="1" applyProtection="1">
      <alignment horizontal="left" vertical="center"/>
    </xf>
    <xf numFmtId="0" fontId="6" fillId="3" borderId="21" xfId="1" applyFont="1" applyFill="1" applyBorder="1" applyAlignment="1" applyProtection="1">
      <alignment horizontal="left" vertical="center"/>
    </xf>
    <xf numFmtId="0" fontId="6" fillId="3" borderId="22" xfId="1" applyFont="1" applyFill="1" applyBorder="1" applyAlignment="1" applyProtection="1">
      <alignment horizontal="left" vertical="center"/>
    </xf>
    <xf numFmtId="4" fontId="7" fillId="2" borderId="49" xfId="1" quotePrefix="1" applyNumberFormat="1" applyFont="1" applyFill="1" applyBorder="1" applyAlignment="1" applyProtection="1">
      <alignment horizontal="right" vertical="center"/>
    </xf>
    <xf numFmtId="4" fontId="7" fillId="4" borderId="49" xfId="1" applyNumberFormat="1" applyFont="1" applyFill="1" applyBorder="1" applyAlignment="1" applyProtection="1">
      <alignment horizontal="right" vertical="center"/>
      <protection locked="0"/>
    </xf>
    <xf numFmtId="4" fontId="7" fillId="2" borderId="50" xfId="1" applyNumberFormat="1" applyFont="1" applyFill="1" applyBorder="1" applyAlignment="1" applyProtection="1">
      <alignment horizontal="right" vertical="center"/>
    </xf>
    <xf numFmtId="4" fontId="7" fillId="2" borderId="48" xfId="1" quotePrefix="1" applyNumberFormat="1" applyFont="1" applyFill="1" applyBorder="1" applyAlignment="1" applyProtection="1">
      <alignment horizontal="center" vertical="center" wrapText="1"/>
    </xf>
    <xf numFmtId="4" fontId="7" fillId="2" borderId="54" xfId="1" quotePrefix="1" applyNumberFormat="1" applyFont="1" applyFill="1" applyBorder="1" applyAlignment="1" applyProtection="1">
      <alignment horizontal="center" vertical="center" wrapText="1"/>
    </xf>
    <xf numFmtId="4" fontId="7" fillId="2" borderId="55" xfId="1" quotePrefix="1" applyNumberFormat="1" applyFont="1" applyFill="1" applyBorder="1" applyAlignment="1" applyProtection="1">
      <alignment horizontal="center" vertical="center" wrapText="1"/>
    </xf>
    <xf numFmtId="4" fontId="7" fillId="2" borderId="52" xfId="1" quotePrefix="1" applyNumberFormat="1" applyFont="1" applyFill="1" applyBorder="1" applyAlignment="1" applyProtection="1">
      <alignment horizontal="center" vertical="center" wrapText="1"/>
    </xf>
    <xf numFmtId="4" fontId="7" fillId="2" borderId="56" xfId="1" quotePrefix="1" applyNumberFormat="1" applyFont="1" applyFill="1" applyBorder="1" applyAlignment="1" applyProtection="1">
      <alignment horizontal="center" vertical="center" wrapText="1"/>
    </xf>
    <xf numFmtId="4" fontId="7" fillId="2" borderId="57" xfId="1" quotePrefix="1" applyNumberFormat="1" applyFont="1" applyFill="1" applyBorder="1" applyAlignment="1" applyProtection="1">
      <alignment horizontal="center" vertical="center" wrapText="1"/>
    </xf>
    <xf numFmtId="0" fontId="6" fillId="5" borderId="20" xfId="1" applyFont="1" applyFill="1" applyBorder="1" applyAlignment="1" applyProtection="1">
      <alignment horizontal="right" vertical="center"/>
    </xf>
    <xf numFmtId="0" fontId="6" fillId="5" borderId="60" xfId="1" applyFont="1" applyFill="1" applyBorder="1" applyAlignment="1" applyProtection="1">
      <alignment horizontal="right" vertical="center"/>
    </xf>
    <xf numFmtId="0" fontId="6" fillId="5" borderId="68" xfId="1" applyFont="1" applyFill="1" applyBorder="1" applyAlignment="1" applyProtection="1">
      <alignment horizontal="right" vertical="center"/>
    </xf>
    <xf numFmtId="0" fontId="14" fillId="3" borderId="20" xfId="0" applyFont="1" applyFill="1" applyBorder="1" applyAlignment="1" applyProtection="1">
      <alignment horizontal="left" vertical="center"/>
    </xf>
    <xf numFmtId="0" fontId="14" fillId="3" borderId="21" xfId="0" applyFont="1" applyFill="1" applyBorder="1" applyAlignment="1" applyProtection="1">
      <alignment horizontal="left" vertical="center"/>
    </xf>
    <xf numFmtId="0" fontId="14" fillId="3" borderId="22" xfId="0" applyFont="1" applyFill="1" applyBorder="1" applyAlignment="1" applyProtection="1">
      <alignment horizontal="left" vertical="center"/>
    </xf>
    <xf numFmtId="0" fontId="6" fillId="0" borderId="23" xfId="1" applyFont="1" applyFill="1" applyBorder="1" applyAlignment="1" applyProtection="1">
      <alignment horizontal="left" vertical="top"/>
    </xf>
    <xf numFmtId="0" fontId="6" fillId="0" borderId="24" xfId="1" applyFont="1" applyFill="1" applyBorder="1" applyAlignment="1" applyProtection="1">
      <alignment horizontal="left" vertical="top"/>
    </xf>
    <xf numFmtId="0" fontId="6" fillId="0" borderId="27" xfId="1" applyFont="1" applyFill="1" applyBorder="1" applyAlignment="1" applyProtection="1">
      <alignment horizontal="left" vertical="top"/>
    </xf>
    <xf numFmtId="4" fontId="7" fillId="2" borderId="49" xfId="1" quotePrefix="1" applyNumberFormat="1" applyFont="1" applyFill="1" applyBorder="1" applyAlignment="1" applyProtection="1">
      <alignment horizontal="center" vertical="center"/>
    </xf>
    <xf numFmtId="4" fontId="7" fillId="2" borderId="63" xfId="1" quotePrefix="1" applyNumberFormat="1" applyFont="1" applyFill="1" applyBorder="1" applyAlignment="1" applyProtection="1">
      <alignment horizontal="center" vertical="center"/>
    </xf>
    <xf numFmtId="0" fontId="7" fillId="6" borderId="28" xfId="1" applyFont="1" applyFill="1" applyBorder="1" applyAlignment="1" applyProtection="1">
      <alignment horizontal="right" vertical="center"/>
    </xf>
    <xf numFmtId="0" fontId="7" fillId="6" borderId="29" xfId="1" applyFont="1" applyFill="1" applyBorder="1" applyAlignment="1" applyProtection="1">
      <alignment horizontal="right" vertical="center"/>
    </xf>
    <xf numFmtId="0" fontId="7" fillId="6" borderId="30" xfId="1" applyFont="1" applyFill="1" applyBorder="1" applyAlignment="1" applyProtection="1">
      <alignment horizontal="right" vertical="center"/>
    </xf>
    <xf numFmtId="0" fontId="6" fillId="5" borderId="21" xfId="1" applyFont="1" applyFill="1" applyBorder="1" applyAlignment="1" applyProtection="1">
      <alignment horizontal="right" vertical="center"/>
    </xf>
    <xf numFmtId="0" fontId="6" fillId="5" borderId="33" xfId="1" applyFont="1" applyFill="1" applyBorder="1" applyAlignment="1" applyProtection="1">
      <alignment horizontal="right" vertical="center"/>
    </xf>
    <xf numFmtId="4" fontId="7" fillId="2" borderId="49" xfId="1" quotePrefix="1" applyNumberFormat="1" applyFont="1" applyFill="1" applyBorder="1" applyAlignment="1" applyProtection="1">
      <alignment vertical="center"/>
    </xf>
    <xf numFmtId="4" fontId="7" fillId="2" borderId="63" xfId="1" quotePrefix="1" applyNumberFormat="1" applyFont="1" applyFill="1" applyBorder="1" applyAlignment="1" applyProtection="1">
      <alignment vertical="center"/>
    </xf>
    <xf numFmtId="4" fontId="7" fillId="2" borderId="63" xfId="1" quotePrefix="1" applyNumberFormat="1" applyFont="1" applyFill="1" applyBorder="1" applyAlignment="1" applyProtection="1">
      <alignment horizontal="right" vertical="center"/>
    </xf>
    <xf numFmtId="4" fontId="7" fillId="4" borderId="49" xfId="1" applyNumberFormat="1" applyFont="1" applyFill="1" applyBorder="1" applyAlignment="1" applyProtection="1">
      <alignment horizontal="center" vertical="center"/>
      <protection locked="0"/>
    </xf>
    <xf numFmtId="4" fontId="7" fillId="4" borderId="63" xfId="1" applyNumberFormat="1" applyFont="1" applyFill="1" applyBorder="1" applyAlignment="1" applyProtection="1">
      <alignment horizontal="center" vertical="center"/>
      <protection locked="0"/>
    </xf>
    <xf numFmtId="4" fontId="7" fillId="2" borderId="67" xfId="1" applyNumberFormat="1" applyFont="1" applyFill="1" applyBorder="1" applyAlignment="1" applyProtection="1">
      <alignment horizontal="right" vertical="center"/>
    </xf>
    <xf numFmtId="0" fontId="16" fillId="0" borderId="40" xfId="1" applyFont="1" applyFill="1" applyBorder="1" applyAlignment="1" applyProtection="1">
      <alignment horizontal="left" vertical="top"/>
    </xf>
    <xf numFmtId="0" fontId="16" fillId="0" borderId="42" xfId="1" applyFont="1" applyFill="1" applyBorder="1" applyAlignment="1" applyProtection="1">
      <alignment horizontal="left" vertical="top"/>
    </xf>
    <xf numFmtId="0" fontId="16" fillId="0" borderId="44" xfId="1" applyFont="1" applyFill="1" applyBorder="1" applyAlignment="1" applyProtection="1">
      <alignment horizontal="left" vertical="top"/>
    </xf>
    <xf numFmtId="0" fontId="16" fillId="3" borderId="20" xfId="1" applyFont="1" applyFill="1" applyBorder="1" applyAlignment="1" applyProtection="1">
      <alignment horizontal="left"/>
    </xf>
    <xf numFmtId="0" fontId="16" fillId="3" borderId="21" xfId="1" applyFont="1" applyFill="1" applyBorder="1" applyAlignment="1" applyProtection="1">
      <alignment horizontal="left"/>
    </xf>
    <xf numFmtId="4" fontId="18" fillId="0" borderId="14" xfId="1" applyNumberFormat="1" applyFont="1" applyFill="1" applyBorder="1" applyAlignment="1" applyProtection="1">
      <alignment horizontal="right" vertical="center"/>
    </xf>
    <xf numFmtId="4" fontId="18" fillId="0" borderId="13" xfId="1" applyNumberFormat="1" applyFont="1" applyFill="1" applyBorder="1" applyAlignment="1" applyProtection="1">
      <alignment horizontal="right" vertical="center"/>
    </xf>
    <xf numFmtId="0" fontId="6" fillId="0" borderId="0" xfId="1" applyFont="1" applyAlignment="1" applyProtection="1">
      <alignment horizontal="justify" vertical="center" wrapText="1"/>
    </xf>
    <xf numFmtId="0" fontId="6" fillId="0" borderId="58" xfId="1" applyFont="1" applyFill="1" applyBorder="1" applyAlignment="1" applyProtection="1">
      <alignment horizontal="center" vertical="center"/>
    </xf>
    <xf numFmtId="4" fontId="7" fillId="2" borderId="66" xfId="1" quotePrefix="1" applyNumberFormat="1" applyFont="1" applyFill="1" applyBorder="1" applyAlignment="1" applyProtection="1">
      <alignment horizontal="center" vertical="center"/>
    </xf>
    <xf numFmtId="4" fontId="7" fillId="2" borderId="25" xfId="1" quotePrefix="1" applyNumberFormat="1" applyFont="1" applyFill="1" applyBorder="1" applyAlignment="1" applyProtection="1">
      <alignment horizontal="center" vertical="center"/>
    </xf>
  </cellXfs>
  <cellStyles count="11">
    <cellStyle name="Heading 1 2" xfId="5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9" xr:uid="{00000000-0005-0000-0000-000005000000}"/>
    <cellStyle name="Normal_ND03-Sažetak" xfId="1" xr:uid="{00000000-0005-0000-0000-000006000000}"/>
    <cellStyle name="Normal_ND03-Sažetak 2" xfId="8" xr:uid="{00000000-0005-0000-0000-000007000000}"/>
    <cellStyle name="Obično 2" xfId="6" xr:uid="{00000000-0005-0000-0000-000008000000}"/>
    <cellStyle name="Obično 2 3" xfId="10" xr:uid="{00000000-0005-0000-0000-000009000000}"/>
    <cellStyle name="Obično_POPIS" xfId="7" xr:uid="{00000000-0005-0000-0000-00000A000000}"/>
  </cellStyles>
  <dxfs count="4"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numFmt numFmtId="34" formatCode="_-* #,##0.00\ &quot;kn&quot;_-;\-* #,##0.00\ &quot;kn&quot;_-;_-* &quot;-&quot;??\ &quot;kn&quot;_-;_-@_-"/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66675</xdr:rowOff>
    </xdr:from>
    <xdr:to>
      <xdr:col>3</xdr:col>
      <xdr:colOff>0</xdr:colOff>
      <xdr:row>24</xdr:row>
      <xdr:rowOff>63500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 noChangeAspect="1"/>
        </xdr:cNvGrpSpPr>
      </xdr:nvGrpSpPr>
      <xdr:grpSpPr bwMode="auto">
        <a:xfrm>
          <a:off x="4333875" y="4233863"/>
          <a:ext cx="928688" cy="830262"/>
          <a:chOff x="1406" y="13433"/>
          <a:chExt cx="1573" cy="1559"/>
        </a:xfrm>
      </xdr:grpSpPr>
      <xdr:sp macro="" textlink="">
        <xdr:nvSpPr>
          <xdr:cNvPr id="3" name="Text Box 4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1666" y="14013"/>
            <a:ext cx="1109" cy="5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7200" tIns="7200" rIns="7200" bIns="7200" anchor="t" anchorCtr="0" upright="1">
            <a:noAutofit/>
          </a:bodyPr>
          <a:lstStyle/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en-US" sz="1200">
                <a:solidFill>
                  <a:srgbClr val="BFBFBF"/>
                </a:solidFill>
                <a:effectLst/>
                <a:latin typeface="Cambria"/>
                <a:ea typeface="Calibri"/>
                <a:cs typeface="Times New Roman"/>
              </a:rPr>
              <a:t>m.p.</a:t>
            </a:r>
            <a:endParaRPr lang="en-US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1406" y="13433"/>
            <a:ext cx="1573" cy="1559"/>
          </a:xfrm>
          <a:prstGeom prst="ellipse">
            <a:avLst/>
          </a:prstGeom>
          <a:noFill/>
          <a:ln w="25400" cap="rnd">
            <a:pattFill prst="dkUpDiag">
              <a:fgClr>
                <a:srgbClr val="C0C0C0"/>
              </a:fgClr>
              <a:bgClr>
                <a:srgbClr val="FFFFFF"/>
              </a:bgClr>
            </a:patt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US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STALI%20KLIJENTI\_KLIJENTI%20-%20korporativni\_%20KLIJENTI%20_%20JAVNA%20NABAVA\RUDARSKI%20FAKULTET\2021\2.%20obrada%20podataka\Prilog_4-Troskovnik_imovina_bi_tpl_nezgoda_1702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acija"/>
      <sheetName val="zbirno"/>
      <sheetName val="troskovnik_imovina 2021"/>
      <sheetName val="troskovnik_imovina"/>
      <sheetName val="troskovnik_odgovornost 2021"/>
      <sheetName val="troskovnik_odgovornost"/>
      <sheetName val="troskovnik_nezgoda"/>
      <sheetName val="troskovnik_D&amp;O"/>
      <sheetName val="podjela po načinu osiguranja"/>
      <sheetName val="Sheet4"/>
      <sheetName val="novo 2019"/>
      <sheetName val="novac"/>
      <sheetName val="PIVOT 2020"/>
      <sheetName val="os2020"/>
      <sheetName val="Sheet2"/>
      <sheetName val="os_17"/>
      <sheetName val="pivot"/>
    </sheetNames>
    <sheetDataSet>
      <sheetData sheetId="0"/>
      <sheetData sheetId="1"/>
      <sheetData sheetId="2"/>
      <sheetData sheetId="3">
        <row r="24">
          <cell r="H24">
            <v>0</v>
          </cell>
        </row>
      </sheetData>
      <sheetData sheetId="4"/>
      <sheetData sheetId="5">
        <row r="22">
          <cell r="F22">
            <v>0</v>
          </cell>
        </row>
        <row r="26">
          <cell r="F26">
            <v>0</v>
          </cell>
        </row>
        <row r="31">
          <cell r="F31">
            <v>0</v>
          </cell>
        </row>
      </sheetData>
      <sheetData sheetId="6">
        <row r="10">
          <cell r="H10">
            <v>0</v>
          </cell>
        </row>
      </sheetData>
      <sheetData sheetId="7">
        <row r="13">
          <cell r="D13"/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Prilog_4-Troskovnik_imovina_bi_tpl_nezgoda_0802202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ela Švraka" refreshedDate="44235.450267361113" createdVersion="6" refreshedVersion="6" minRefreshableVersion="3" recordCount="7196" xr:uid="{00000000-000A-0000-FFFF-FFFF5E000000}">
  <cacheSource type="worksheet">
    <worksheetSource ref="A1:N7197" sheet="os2020" r:id="rId2"/>
  </cacheSource>
  <cacheFields count="14">
    <cacheField name="Inventarni broj" numFmtId="0">
      <sharedItems/>
    </cacheField>
    <cacheField name="1" numFmtId="0">
      <sharedItems/>
    </cacheField>
    <cacheField name="šifarnik" numFmtId="0">
      <sharedItems/>
    </cacheField>
    <cacheField name="naziv" numFmtId="0">
      <sharedItems/>
    </cacheField>
    <cacheField name="predmet osiguranja" numFmtId="0">
      <sharedItems containsBlank="1" count="10">
        <s v="NAMJEŠTAJ"/>
        <s v="OPREMA"/>
        <s v="EL.OPREMA"/>
        <s v="NEOSIGURLJIVO"/>
        <s v="objekt"/>
        <s v="mv"/>
        <s v="UMJETNINE"/>
        <s v="PARKING/ULAGANJA"/>
        <s v="KNJIGE"/>
        <m u="1"/>
      </sharedItems>
    </cacheField>
    <cacheField name="12" numFmtId="0">
      <sharedItems containsBlank="1"/>
    </cacheField>
    <cacheField name="Datum_x000a_poč.obr." numFmtId="0">
      <sharedItems containsBlank="1"/>
    </cacheField>
    <cacheField name="amort." numFmtId="0">
      <sharedItems containsString="0" containsBlank="1" containsNumber="1" minValue="0" maxValue="100"/>
    </cacheField>
    <cacheField name="Količina" numFmtId="4">
      <sharedItems containsSemiMixedTypes="0" containsString="0" containsNumber="1" containsInteger="1" minValue="-1" maxValue="2"/>
    </cacheField>
    <cacheField name="NABAVNA" numFmtId="4">
      <sharedItems containsSemiMixedTypes="0" containsString="0" containsNumber="1" minValue="-39566.18" maxValue="24318430.620000001"/>
    </cacheField>
    <cacheField name="ISPRAVAK" numFmtId="4">
      <sharedItems containsSemiMixedTypes="0" containsString="0" containsNumber="1" minValue="-39566.18" maxValue="9351907.540000001"/>
    </cacheField>
    <cacheField name="SADAŠNJA" numFmtId="4">
      <sharedItems containsSemiMixedTypes="0" containsString="0" containsNumber="1" minValue="-105" maxValue="14966523.08"/>
    </cacheField>
    <cacheField name="STVARNA UPORABNA" numFmtId="4">
      <sharedItems containsSemiMixedTypes="0" containsString="0" containsNumber="1" minValue="-39566.18" maxValue="24318430.620000001"/>
    </cacheField>
    <cacheField name="NAČIN OSIGURANJA" numFmtId="0">
      <sharedItems count="3">
        <s v="STVARNA UPORABNA VRIJEDNOST"/>
        <s v="NOVA VRIJEDNOST"/>
        <s v="UGOVORNA VRIJEDNOST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196">
  <r>
    <s v="       100001"/>
    <s v="100001"/>
    <s v="       100994"/>
    <s v="ORMAR SA SMEĐIM VRATIMA"/>
    <x v="0"/>
    <s v="01.01.97"/>
    <s v="01.02.97"/>
    <n v="12.5"/>
    <n v="1"/>
    <n v="5476.42"/>
    <n v="5476.42"/>
    <n v="0"/>
    <n v="2190.5680000000002"/>
    <x v="0"/>
  </r>
  <r>
    <s v="       100002"/>
    <s v="100002"/>
    <s v="       100994"/>
    <s v="ORMAR SA SMEĐIM VRATIMA"/>
    <x v="0"/>
    <s v="01.01.97"/>
    <s v="01.02.97"/>
    <n v="12.5"/>
    <n v="1"/>
    <n v="4056.25"/>
    <n v="4056.25"/>
    <n v="0"/>
    <n v="1622.5"/>
    <x v="0"/>
  </r>
  <r>
    <s v="       100003"/>
    <s v="100003"/>
    <s v="       101989"/>
    <s v="STOL POLUKR. DODATAK"/>
    <x v="0"/>
    <s v="09.12.03"/>
    <s v="01.01.04"/>
    <n v="12.5"/>
    <n v="1"/>
    <n v="972.39"/>
    <n v="972.39"/>
    <n v="0"/>
    <n v="388.95600000000002"/>
    <x v="0"/>
  </r>
  <r>
    <s v="       100004"/>
    <s v="100004"/>
    <s v="       101998"/>
    <s v="STOL RADNI"/>
    <x v="0"/>
    <s v="09.12.03"/>
    <s v="01.01.04"/>
    <n v="12.5"/>
    <n v="1"/>
    <n v="956.38"/>
    <n v="956.38"/>
    <n v="0"/>
    <n v="382.55200000000002"/>
    <x v="0"/>
  </r>
  <r>
    <s v="       100005"/>
    <s v="100005"/>
    <s v="       101998"/>
    <s v="STOL RADNI"/>
    <x v="0"/>
    <s v="09.12.03"/>
    <s v="01.01.04"/>
    <n v="12.5"/>
    <n v="1"/>
    <n v="956.38"/>
    <n v="956.38"/>
    <n v="0"/>
    <n v="382.55200000000002"/>
    <x v="0"/>
  </r>
  <r>
    <s v="       100006"/>
    <s v="100006"/>
    <s v="       101301"/>
    <s v="POKRETNA KAZETA"/>
    <x v="1"/>
    <s v="09.12.03"/>
    <s v="01.01.04"/>
    <n v="12.5"/>
    <n v="1"/>
    <n v="975.39"/>
    <n v="975.39"/>
    <n v="0"/>
    <n v="390.15600000000001"/>
    <x v="0"/>
  </r>
  <r>
    <s v="       100007"/>
    <s v="100007"/>
    <s v="       101301"/>
    <s v="POKRETNA KAZETA"/>
    <x v="1"/>
    <s v="09.12.03"/>
    <s v="01.01.04"/>
    <n v="12.5"/>
    <n v="1"/>
    <n v="975.39"/>
    <n v="975.39"/>
    <n v="0"/>
    <n v="390.15600000000001"/>
    <x v="0"/>
  </r>
  <r>
    <s v="       100008"/>
    <s v="100008"/>
    <s v="       101301"/>
    <s v="POKRETNA KAZETA"/>
    <x v="1"/>
    <s v="09.12.03"/>
    <s v="01.01.04"/>
    <n v="12.5"/>
    <n v="1"/>
    <n v="975.39"/>
    <n v="975.39"/>
    <n v="0"/>
    <n v="390.15600000000001"/>
    <x v="0"/>
  </r>
  <r>
    <s v="       100009"/>
    <s v="100009"/>
    <s v="       101140"/>
    <s v="ORMARIĆ S VRATIMA"/>
    <x v="0"/>
    <s v="27.09.05"/>
    <s v="01.10.05"/>
    <n v="12.5"/>
    <n v="1"/>
    <n v="353.49"/>
    <n v="353.49"/>
    <n v="0"/>
    <n v="141.39600000000002"/>
    <x v="0"/>
  </r>
  <r>
    <s v="       100012"/>
    <s v="100012"/>
    <s v="       101450"/>
    <s v="PULT SA RASKLOP.STRANICAM"/>
    <x v="1"/>
    <s v="22.07.14"/>
    <s v="01.08.14"/>
    <n v="12.5"/>
    <n v="1"/>
    <n v="3750"/>
    <n v="3007.81"/>
    <n v="742.19"/>
    <n v="1500"/>
    <x v="0"/>
  </r>
  <r>
    <s v="       100013"/>
    <s v="100013"/>
    <s v="       100192"/>
    <s v="Fotelja uredska"/>
    <x v="0"/>
    <s v="14.01.15"/>
    <s v="01.02.15"/>
    <n v="12.5"/>
    <n v="1"/>
    <n v="756.82"/>
    <n v="559.72"/>
    <n v="197.1"/>
    <n v="302.72800000000001"/>
    <x v="0"/>
  </r>
  <r>
    <s v="       100014"/>
    <s v="100014"/>
    <s v="       101531"/>
    <s v="RAČ.MSGW Infinity sp2194"/>
    <x v="2"/>
    <s v="15.07.15"/>
    <s v="01.08.15"/>
    <n v="25"/>
    <n v="1"/>
    <n v="5021.25"/>
    <n v="5021.25"/>
    <n v="0"/>
    <n v="2008.5"/>
    <x v="0"/>
  </r>
  <r>
    <s v="       100015"/>
    <s v="100015"/>
    <s v="       100192"/>
    <s v="Fotelja uredska"/>
    <x v="0"/>
    <s v="14.01.15"/>
    <s v="01.02.15"/>
    <n v="12.5"/>
    <n v="1"/>
    <n v="756.82"/>
    <n v="559.72"/>
    <n v="197.1"/>
    <n v="302.72800000000001"/>
    <x v="0"/>
  </r>
  <r>
    <s v="       100016"/>
    <s v="100016"/>
    <s v="       101635"/>
    <s v="RADIJATOR ULJNI 2,5W"/>
    <x v="1"/>
    <s v="24.03.04"/>
    <s v="01.04.04"/>
    <n v="20"/>
    <n v="1"/>
    <n v="403.27"/>
    <n v="403.27"/>
    <n v="0"/>
    <n v="161.30799999999999"/>
    <x v="0"/>
  </r>
  <r>
    <s v="       100017"/>
    <s v="100017"/>
    <s v="       101531"/>
    <s v="RAČ.MSGW Infinity sp2194"/>
    <x v="2"/>
    <s v="15.07.15"/>
    <s v="01.08.15"/>
    <n v="25"/>
    <n v="1"/>
    <n v="4810.3599999999997"/>
    <n v="4810.3599999999997"/>
    <n v="0"/>
    <n v="1924.144"/>
    <x v="0"/>
  </r>
  <r>
    <s v="       100029"/>
    <s v="100029"/>
    <s v="       101382"/>
    <s v="Program uruđ+digit.arhiva"/>
    <x v="3"/>
    <s v="16.12.08"/>
    <s v="01.01.09"/>
    <n v="25"/>
    <n v="1"/>
    <n v="7320"/>
    <n v="7320"/>
    <n v="0"/>
    <n v="2928"/>
    <x v="0"/>
  </r>
  <r>
    <s v="       100031"/>
    <s v="100031"/>
    <s v="       102601"/>
    <s v="VJEŠALICA ZIDNA (PREGRADA"/>
    <x v="1"/>
    <s v="01.01.97"/>
    <s v="01.02.97"/>
    <n v="12.5"/>
    <n v="1"/>
    <n v="565.36"/>
    <n v="565.36"/>
    <n v="0"/>
    <n v="226.14400000000001"/>
    <x v="0"/>
  </r>
  <r>
    <s v="       100032"/>
    <s v="100032"/>
    <s v="       102013"/>
    <s v="STOL RADNI 140x80xH72"/>
    <x v="0"/>
    <s v="19.02.08"/>
    <s v="01.03.08"/>
    <n v="12.5"/>
    <n v="1"/>
    <n v="781.58"/>
    <n v="781.58"/>
    <n v="0"/>
    <n v="312.63200000000006"/>
    <x v="0"/>
  </r>
  <r>
    <s v="       100033"/>
    <s v="100033"/>
    <s v="       102013"/>
    <s v="STOL RADNI 140x80xH72"/>
    <x v="0"/>
    <s v="19.02.08"/>
    <s v="01.03.08"/>
    <n v="12.5"/>
    <n v="1"/>
    <n v="781.58"/>
    <n v="781.58"/>
    <n v="0"/>
    <n v="312.63200000000006"/>
    <x v="0"/>
  </r>
  <r>
    <s v="       100034"/>
    <s v="100034"/>
    <s v="       101917"/>
    <s v="STOL DODATAK 90S KUTNI"/>
    <x v="0"/>
    <s v="19.02.08"/>
    <s v="01.03.08"/>
    <n v="12.5"/>
    <n v="1"/>
    <n v="550.78"/>
    <n v="550.78"/>
    <n v="0"/>
    <n v="220.31200000000001"/>
    <x v="0"/>
  </r>
  <r>
    <s v="       100035"/>
    <s v="100035"/>
    <s v="       101301"/>
    <s v="POKRETNA KAZETA"/>
    <x v="1"/>
    <s v="19.02.08"/>
    <s v="01.03.08"/>
    <n v="12.5"/>
    <n v="1"/>
    <n v="799.83"/>
    <n v="799.83"/>
    <n v="0"/>
    <n v="319.93200000000002"/>
    <x v="0"/>
  </r>
  <r>
    <s v="       100036"/>
    <s v="100036"/>
    <s v="       101301"/>
    <s v="POKRETNA KAZETA"/>
    <x v="1"/>
    <s v="19.02.08"/>
    <s v="01.03.08"/>
    <n v="12.5"/>
    <n v="1"/>
    <n v="799.83"/>
    <n v="799.83"/>
    <n v="0"/>
    <n v="319.93200000000002"/>
    <x v="0"/>
  </r>
  <r>
    <s v="       100037"/>
    <s v="100037"/>
    <s v="       101916"/>
    <s v="STOL DODATAK 90S KONFER."/>
    <x v="0"/>
    <s v="19.02.08"/>
    <s v="01.03.08"/>
    <n v="12.5"/>
    <n v="1"/>
    <n v="484.19"/>
    <n v="484.19"/>
    <n v="0"/>
    <n v="193.67600000000002"/>
    <x v="0"/>
  </r>
  <r>
    <s v="       100038"/>
    <s v="100038"/>
    <s v="       101045"/>
    <s v="ORMAR VISOKI S DRV.VRATIM"/>
    <x v="0"/>
    <s v="19.02.08"/>
    <s v="01.03.08"/>
    <n v="12.5"/>
    <n v="1"/>
    <n v="1444.8700000000001"/>
    <n v="1444.8700000000001"/>
    <n v="0"/>
    <n v="577.94800000000009"/>
    <x v="0"/>
  </r>
  <r>
    <s v="       100039"/>
    <s v="100039"/>
    <s v="       101046"/>
    <s v="ORMAR VISOKI S STAKL.VRAT"/>
    <x v="0"/>
    <s v="19.02.08"/>
    <s v="01.03.08"/>
    <n v="12.5"/>
    <n v="1"/>
    <n v="1887.19"/>
    <n v="1887.19"/>
    <n v="0"/>
    <n v="754.87600000000009"/>
    <x v="0"/>
  </r>
  <r>
    <s v="       100040"/>
    <s v="100040"/>
    <s v="       101045"/>
    <s v="ORMAR VISOKI S DRV.VRATIM"/>
    <x v="0"/>
    <s v="19.02.08"/>
    <s v="01.03.08"/>
    <n v="12.5"/>
    <n v="1"/>
    <n v="1444.8700000000001"/>
    <n v="1444.8700000000001"/>
    <n v="0"/>
    <n v="577.94800000000009"/>
    <x v="0"/>
  </r>
  <r>
    <s v="       100041"/>
    <s v="100041"/>
    <s v="       101046"/>
    <s v="ORMAR VISOKI S STAKL.VRAT"/>
    <x v="0"/>
    <s v="19.02.08"/>
    <s v="01.03.08"/>
    <n v="12.5"/>
    <n v="1"/>
    <n v="1887.19"/>
    <n v="1887.19"/>
    <n v="0"/>
    <n v="754.87600000000009"/>
    <x v="0"/>
  </r>
  <r>
    <s v="       100042"/>
    <s v="100042"/>
    <s v="       101045"/>
    <s v="ORMAR VISOKI S DRV.VRATIM"/>
    <x v="0"/>
    <s v="19.02.08"/>
    <s v="01.03.08"/>
    <n v="12.5"/>
    <n v="1"/>
    <n v="1444.8700000000001"/>
    <n v="1444.8700000000001"/>
    <n v="0"/>
    <n v="577.94800000000009"/>
    <x v="0"/>
  </r>
  <r>
    <s v="       100043"/>
    <s v="100043"/>
    <s v="       100959"/>
    <s v="ORMAR NISKI S DRV.VRATIMA"/>
    <x v="0"/>
    <s v="19.02.08"/>
    <s v="01.03.08"/>
    <n v="12.5"/>
    <n v="1"/>
    <n v="843.65"/>
    <n v="843.65"/>
    <n v="0"/>
    <n v="337.46000000000004"/>
    <x v="0"/>
  </r>
  <r>
    <s v="       100044"/>
    <s v="100044"/>
    <s v="       102143"/>
    <s v="STOLAC KONFER. CRVENI"/>
    <x v="0"/>
    <s v="19.02.08"/>
    <s v="01.03.08"/>
    <n v="12.5"/>
    <n v="1"/>
    <n v="178.22"/>
    <n v="178.22"/>
    <n v="0"/>
    <n v="71.287999999999997"/>
    <x v="0"/>
  </r>
  <r>
    <s v="       100045"/>
    <s v="100045"/>
    <s v="       102143"/>
    <s v="STOLAC KONFER. CRVENI"/>
    <x v="0"/>
    <s v="19.02.08"/>
    <s v="01.03.08"/>
    <n v="12.5"/>
    <n v="1"/>
    <n v="257.58"/>
    <n v="257.58"/>
    <n v="0"/>
    <n v="103.032"/>
    <x v="0"/>
  </r>
  <r>
    <s v="       100046"/>
    <s v="100046"/>
    <s v="       102143"/>
    <s v="STOLAC KONFER. CRVENI"/>
    <x v="0"/>
    <s v="19.02.08"/>
    <s v="01.03.08"/>
    <n v="12.5"/>
    <n v="1"/>
    <n v="178.22"/>
    <n v="178.22"/>
    <n v="0"/>
    <n v="71.287999999999997"/>
    <x v="0"/>
  </r>
  <r>
    <s v="       100047"/>
    <s v="100047"/>
    <s v="       102143"/>
    <s v="STOLAC KONFER. CRVENI"/>
    <x v="0"/>
    <s v="19.02.08"/>
    <s v="01.03.08"/>
    <n v="12.5"/>
    <n v="1"/>
    <n v="178.22"/>
    <n v="178.22"/>
    <n v="0"/>
    <n v="71.287999999999997"/>
    <x v="0"/>
  </r>
  <r>
    <s v="       100048"/>
    <s v="100048"/>
    <s v="       102143"/>
    <s v="STOLAC KONFER. CRVENI"/>
    <x v="0"/>
    <s v="19.02.08"/>
    <s v="01.03.08"/>
    <n v="12.5"/>
    <n v="1"/>
    <n v="178.22"/>
    <n v="178.22"/>
    <n v="0"/>
    <n v="71.287999999999997"/>
    <x v="0"/>
  </r>
  <r>
    <s v="       100049"/>
    <s v="100049"/>
    <s v="       102143"/>
    <s v="STOLAC KONFER. CRVENI"/>
    <x v="0"/>
    <s v="19.02.08"/>
    <s v="01.03.08"/>
    <n v="12.5"/>
    <n v="1"/>
    <n v="257.59000000000003"/>
    <n v="257.59000000000003"/>
    <n v="0"/>
    <n v="103.03600000000002"/>
    <x v="0"/>
  </r>
  <r>
    <s v="       100050"/>
    <s v="100050"/>
    <s v="       102211"/>
    <s v="STOLAC UREDSKI CRVENI"/>
    <x v="0"/>
    <s v="19.02.08"/>
    <s v="01.03.08"/>
    <n v="12.5"/>
    <n v="1"/>
    <n v="1359.16"/>
    <n v="1359.16"/>
    <n v="0"/>
    <n v="543.6640000000001"/>
    <x v="0"/>
  </r>
  <r>
    <s v="       100051"/>
    <s v="100051"/>
    <s v="       101969"/>
    <s v="STOL OVALNI KONFERENCIJSK"/>
    <x v="0"/>
    <s v="14.03.08"/>
    <s v="01.04.08"/>
    <n v="12.5"/>
    <n v="1"/>
    <n v="1011.33"/>
    <n v="1011.33"/>
    <n v="0"/>
    <n v="404.53200000000004"/>
    <x v="0"/>
  </r>
  <r>
    <s v="       100052"/>
    <s v="100052"/>
    <s v="       100965"/>
    <s v="ORMAR OTVORENI S POLICAMA"/>
    <x v="0"/>
    <s v="14.03.08"/>
    <s v="01.04.08"/>
    <n v="12.5"/>
    <n v="1"/>
    <n v="2518.67"/>
    <n v="2518.67"/>
    <n v="0"/>
    <n v="1007.4680000000001"/>
    <x v="0"/>
  </r>
  <r>
    <s v="       100053"/>
    <s v="100053"/>
    <s v="       100959"/>
    <s v="ORMAR NISKI S DRV.VRATIMA"/>
    <x v="0"/>
    <s v="29.10.13"/>
    <s v="01.11.13"/>
    <n v="12.5"/>
    <n v="1"/>
    <n v="824.22"/>
    <n v="738.38"/>
    <n v="85.84"/>
    <n v="329.68800000000005"/>
    <x v="0"/>
  </r>
  <r>
    <s v="       100054"/>
    <s v="100054"/>
    <s v="       102132"/>
    <s v="STOLAC HOKLICA (PF)"/>
    <x v="0"/>
    <s v="01.01.97"/>
    <s v="01.02.97"/>
    <n v="12.5"/>
    <n v="1"/>
    <n v="164.97"/>
    <n v="164.97"/>
    <n v="0"/>
    <n v="65.988"/>
    <x v="0"/>
  </r>
  <r>
    <s v="       100055"/>
    <s v="100055"/>
    <s v="       101301"/>
    <s v="POKRETNA KAZETA"/>
    <x v="1"/>
    <s v="05.01.11"/>
    <s v="01.02.11"/>
    <n v="12.5"/>
    <n v="1"/>
    <n v="903.37"/>
    <n v="903.37"/>
    <n v="0"/>
    <n v="361.34800000000001"/>
    <x v="0"/>
  </r>
  <r>
    <s v="       100056"/>
    <s v="100056"/>
    <s v="       101301"/>
    <s v="POKRETNA KAZETA"/>
    <x v="1"/>
    <s v="05.01.11"/>
    <s v="01.02.11"/>
    <n v="12.5"/>
    <n v="1"/>
    <n v="903.37"/>
    <n v="903.37"/>
    <n v="0"/>
    <n v="361.34800000000001"/>
    <x v="0"/>
  </r>
  <r>
    <s v="       100057"/>
    <s v="100057"/>
    <s v="       101301"/>
    <s v="POKRETNA KAZETA"/>
    <x v="1"/>
    <s v="05.01.11"/>
    <s v="01.02.11"/>
    <n v="12.5"/>
    <n v="1"/>
    <n v="903.37"/>
    <n v="903.37"/>
    <n v="0"/>
    <n v="361.34800000000001"/>
    <x v="0"/>
  </r>
  <r>
    <s v="       100058"/>
    <s v="100058"/>
    <s v="       101301"/>
    <s v="POKRETNA KAZETA"/>
    <x v="1"/>
    <s v="05.01.11"/>
    <s v="01.02.11"/>
    <n v="12.5"/>
    <n v="1"/>
    <n v="903.37"/>
    <n v="903.37"/>
    <n v="0"/>
    <n v="361.34800000000001"/>
    <x v="0"/>
  </r>
  <r>
    <s v="       100059"/>
    <s v="100059"/>
    <s v="       101301"/>
    <s v="POKRETNA KAZETA"/>
    <x v="1"/>
    <s v="05.01.11"/>
    <s v="01.02.11"/>
    <n v="12.5"/>
    <n v="1"/>
    <n v="903.37"/>
    <n v="903.37"/>
    <n v="0"/>
    <n v="361.34800000000001"/>
    <x v="0"/>
  </r>
  <r>
    <s v="       100060"/>
    <s v="100060"/>
    <s v="       102010"/>
    <s v="STOL RADNI 140x80x72"/>
    <x v="0"/>
    <s v="05.01.11"/>
    <s v="01.02.11"/>
    <n v="12.5"/>
    <n v="1"/>
    <n v="884.51"/>
    <n v="884.51"/>
    <n v="0"/>
    <n v="353.80400000000003"/>
    <x v="0"/>
  </r>
  <r>
    <s v="       100061"/>
    <s v="100061"/>
    <s v="       102328"/>
    <s v="SUSTAV ZA DIGITALNU INVEN"/>
    <x v="1"/>
    <s v="21.12.15"/>
    <s v="01.01.16"/>
    <n v="20"/>
    <n v="1"/>
    <n v="8718.57"/>
    <n v="8718.5499999999993"/>
    <n v="0.02"/>
    <n v="3487.4279999999999"/>
    <x v="0"/>
  </r>
  <r>
    <s v="       100062"/>
    <s v="100062"/>
    <s v="       102328"/>
    <s v="SUSTAV ZA DIGITALNU INVEN"/>
    <x v="1"/>
    <s v="21.12.15"/>
    <s v="01.01.16"/>
    <n v="20"/>
    <n v="1"/>
    <n v="14754.25"/>
    <n v="11132.83"/>
    <n v="3621.42"/>
    <n v="5901.7000000000007"/>
    <x v="0"/>
  </r>
  <r>
    <s v="       100064"/>
    <s v="100064"/>
    <s v="       101805"/>
    <s v="Software OSA"/>
    <x v="3"/>
    <s v="21.12.15"/>
    <s v="01.01.16"/>
    <n v="25"/>
    <n v="1"/>
    <n v="3678.7200000000003"/>
    <n v="3678.7200000000003"/>
    <n v="0"/>
    <n v="1471.4880000000003"/>
    <x v="0"/>
  </r>
  <r>
    <s v="       100065"/>
    <s v="100065"/>
    <s v="       102193"/>
    <s v="STOLAC UREDSKI-CRVENI"/>
    <x v="0"/>
    <s v="22.12.03"/>
    <s v="01.01.04"/>
    <n v="12.5"/>
    <n v="1"/>
    <n v="1085.44"/>
    <n v="1085.44"/>
    <n v="0"/>
    <n v="434.17600000000004"/>
    <x v="0"/>
  </r>
  <r>
    <s v="       100066"/>
    <s v="100066"/>
    <s v="       102193"/>
    <s v="STOLAC UREDSKI-CRVENI"/>
    <x v="0"/>
    <s v="22.12.03"/>
    <s v="01.01.04"/>
    <n v="12.5"/>
    <n v="1"/>
    <n v="1085.43"/>
    <n v="1085.43"/>
    <n v="0"/>
    <n v="434.17200000000003"/>
    <x v="0"/>
  </r>
  <r>
    <s v="       100067"/>
    <s v="100067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0068"/>
    <s v="100068"/>
    <s v="       102010"/>
    <s v="STOL RADNI 140x80x72"/>
    <x v="0"/>
    <s v="05.01.11"/>
    <s v="01.02.11"/>
    <n v="12.5"/>
    <n v="1"/>
    <n v="884.51"/>
    <n v="884.51"/>
    <n v="0"/>
    <n v="353.80400000000003"/>
    <x v="0"/>
  </r>
  <r>
    <s v="       100069"/>
    <s v="100069"/>
    <s v="       101301"/>
    <s v="POKRETNA KAZETA"/>
    <x v="1"/>
    <s v="05.01.11"/>
    <s v="01.02.11"/>
    <n v="12.5"/>
    <n v="1"/>
    <n v="903.37"/>
    <n v="903.37"/>
    <n v="0"/>
    <n v="361.34800000000001"/>
    <x v="0"/>
  </r>
  <r>
    <s v="       100070"/>
    <s v="100070"/>
    <s v="       102010"/>
    <s v="STOL RADNI 140x80x72"/>
    <x v="0"/>
    <s v="05.01.11"/>
    <s v="01.02.11"/>
    <n v="12.5"/>
    <n v="1"/>
    <n v="884.51"/>
    <n v="884.51"/>
    <n v="0"/>
    <n v="353.80400000000003"/>
    <x v="0"/>
  </r>
  <r>
    <s v="       100071"/>
    <s v="100071"/>
    <s v="       100900"/>
    <s v="ORMAR DRVENI REGAL RAĐENI"/>
    <x v="0"/>
    <s v="01.01.97"/>
    <s v="01.02.97"/>
    <n v="12.5"/>
    <n v="1"/>
    <n v="2264.66"/>
    <n v="2264.66"/>
    <n v="0"/>
    <n v="905.86400000000003"/>
    <x v="0"/>
  </r>
  <r>
    <s v="       100072"/>
    <s v="100072"/>
    <s v="       101630"/>
    <s v="RADIJATOR ELEKT."/>
    <x v="1"/>
    <s v="01.01.97"/>
    <s v="01.02.97"/>
    <n v="20"/>
    <n v="1"/>
    <n v="1447.72"/>
    <n v="1447.72"/>
    <n v="0"/>
    <n v="579.08800000000008"/>
    <x v="0"/>
  </r>
  <r>
    <s v="       100073"/>
    <s v="100073"/>
    <s v="       102250"/>
    <s v="STOLICA HOKLICA (PF)"/>
    <x v="0"/>
    <s v="01.01.97"/>
    <s v="01.02.97"/>
    <n v="12.5"/>
    <n v="1"/>
    <n v="164.97"/>
    <n v="164.97"/>
    <n v="0"/>
    <n v="65.988"/>
    <x v="0"/>
  </r>
  <r>
    <s v="       100074"/>
    <s v="100074"/>
    <s v="       101935"/>
    <s v="STOL KOMP.+STOL ZA PRINT."/>
    <x v="0"/>
    <s v="20.10.97"/>
    <s v="01.11.97"/>
    <n v="12.5"/>
    <n v="1"/>
    <n v="2168.3200000000002"/>
    <n v="2168.3200000000002"/>
    <n v="0"/>
    <n v="867.32800000000009"/>
    <x v="0"/>
  </r>
  <r>
    <s v="       100075"/>
    <s v="100075"/>
    <s v="       101544"/>
    <s v="RAČU.EL.STR. OLIMPIA 5212"/>
    <x v="2"/>
    <s v="05.10.00"/>
    <s v="01.11.00"/>
    <n v="20"/>
    <n v="1"/>
    <n v="863.76"/>
    <n v="863.76"/>
    <n v="0"/>
    <n v="345.50400000000002"/>
    <x v="0"/>
  </r>
  <r>
    <s v="       100076"/>
    <s v="100076"/>
    <s v="       100841"/>
    <s v="NUMERATOR OS-a ELEKTRONS."/>
    <x v="1"/>
    <s v="07.02.01"/>
    <s v="01.03.01"/>
    <n v="20"/>
    <n v="1"/>
    <n v="1729.96"/>
    <n v="1729.96"/>
    <n v="0"/>
    <n v="691.98400000000004"/>
    <x v="0"/>
  </r>
  <r>
    <s v="       100077"/>
    <s v="100077"/>
    <s v="       101546"/>
    <s v="RAČU.EL.STROJ OLIMPIA*CPD"/>
    <x v="2"/>
    <s v="22.01.02"/>
    <s v="01.02.02"/>
    <n v="20"/>
    <n v="1"/>
    <n v="1195.58"/>
    <n v="1195.58"/>
    <n v="0"/>
    <n v="478.23199999999997"/>
    <x v="0"/>
  </r>
  <r>
    <s v="       100080"/>
    <s v="100080"/>
    <s v="       100981"/>
    <s v="ORMAR S KLIZNIM VRATIMA"/>
    <x v="0"/>
    <s v="17.04.07"/>
    <s v="01.05.07"/>
    <n v="12.5"/>
    <n v="1"/>
    <n v="13261.4"/>
    <n v="13261.4"/>
    <n v="0"/>
    <n v="5304.56"/>
    <x v="0"/>
  </r>
  <r>
    <s v="       100081"/>
    <s v="100081"/>
    <s v="       101247"/>
    <s v="PISAČ SAMSUNG ML-2571N"/>
    <x v="2"/>
    <s v="29.10.08"/>
    <s v="01.11.08"/>
    <n v="25"/>
    <n v="1"/>
    <n v="966.24"/>
    <n v="966.24"/>
    <n v="0"/>
    <n v="386.49600000000004"/>
    <x v="0"/>
  </r>
  <r>
    <s v="       100082"/>
    <s v="100082"/>
    <s v="       101448"/>
    <s v="PULT S KLIZNIM VRATIMA"/>
    <x v="1"/>
    <s v="17.04.07"/>
    <s v="01.05.07"/>
    <n v="12.5"/>
    <n v="1"/>
    <n v="8723"/>
    <n v="8723"/>
    <n v="0"/>
    <n v="3489.2000000000003"/>
    <x v="0"/>
  </r>
  <r>
    <s v="       100085"/>
    <s v="100085"/>
    <s v="       101531"/>
    <s v="RAČ.MSGW Infinity sp2194"/>
    <x v="2"/>
    <s v="15.07.15"/>
    <s v="01.08.15"/>
    <n v="25"/>
    <n v="1"/>
    <n v="4810.3599999999997"/>
    <n v="4810.3599999999997"/>
    <n v="0"/>
    <n v="1924.144"/>
    <x v="0"/>
  </r>
  <r>
    <s v="       100086"/>
    <s v="100086"/>
    <s v="       101531"/>
    <s v="RAČ.MSGW Infinity sp2194"/>
    <x v="2"/>
    <s v="15.07.15"/>
    <s v="01.08.15"/>
    <n v="25"/>
    <n v="1"/>
    <n v="4810.34"/>
    <n v="4810.34"/>
    <n v="0"/>
    <n v="1924.1360000000002"/>
    <x v="0"/>
  </r>
  <r>
    <s v="       100087"/>
    <s v="100087"/>
    <s v="       101531"/>
    <s v="RAČ.MSGW Infinity sp2194"/>
    <x v="2"/>
    <s v="15.07.15"/>
    <s v="01.08.15"/>
    <n v="25"/>
    <n v="1"/>
    <n v="5021.25"/>
    <n v="5021.25"/>
    <n v="0"/>
    <n v="2008.5"/>
    <x v="0"/>
  </r>
  <r>
    <s v="       100088"/>
    <s v="100088"/>
    <s v="       102291"/>
    <s v="STOLIĆ DAKTILO"/>
    <x v="0"/>
    <s v="01.01.97"/>
    <s v="01.02.97"/>
    <n v="12.5"/>
    <n v="1"/>
    <n v="226.53"/>
    <n v="226.53"/>
    <n v="0"/>
    <n v="90.612000000000009"/>
    <x v="0"/>
  </r>
  <r>
    <s v="       100089"/>
    <s v="100089"/>
    <s v="       101933"/>
    <s v="STOL KOMP.+STOL PRIN."/>
    <x v="0"/>
    <s v="20.10.97"/>
    <s v="01.11.97"/>
    <n v="12.5"/>
    <n v="1"/>
    <n v="2168.3200000000002"/>
    <n v="2168.3200000000002"/>
    <n v="0"/>
    <n v="867.32800000000009"/>
    <x v="0"/>
  </r>
  <r>
    <s v="       100090"/>
    <s v="100090"/>
    <s v="       102017"/>
    <s v="STOL RADNI 160X80X72"/>
    <x v="0"/>
    <s v="12.12.03"/>
    <s v="01.01.04"/>
    <n v="12.5"/>
    <n v="1"/>
    <n v="1026.4100000000001"/>
    <n v="1026.4100000000001"/>
    <n v="0"/>
    <n v="410.56400000000008"/>
    <x v="0"/>
  </r>
  <r>
    <s v="       100091"/>
    <s v="100091"/>
    <s v="       101629"/>
    <s v="RADIJATOR EL.ULJNI"/>
    <x v="1"/>
    <s v="20.09.01"/>
    <s v="01.10.01"/>
    <n v="20"/>
    <n v="1"/>
    <n v="625.86"/>
    <n v="625.86"/>
    <n v="0"/>
    <n v="250.34400000000002"/>
    <x v="0"/>
  </r>
  <r>
    <s v="       100092"/>
    <s v="100092"/>
    <s v="       102017"/>
    <s v="STOL RADNI 160X80X72"/>
    <x v="0"/>
    <s v="12.12.03"/>
    <s v="01.01.04"/>
    <n v="12.5"/>
    <n v="1"/>
    <n v="1026.4000000000001"/>
    <n v="1026.4000000000001"/>
    <n v="0"/>
    <n v="410.56000000000006"/>
    <x v="0"/>
  </r>
  <r>
    <s v="       100093"/>
    <s v="100093"/>
    <s v="       101301"/>
    <s v="POKRETNA KAZETA"/>
    <x v="1"/>
    <s v="12.12.03"/>
    <s v="01.01.04"/>
    <n v="12.5"/>
    <n v="1"/>
    <n v="1092.44"/>
    <n v="1092.44"/>
    <n v="0"/>
    <n v="436.97600000000006"/>
    <x v="0"/>
  </r>
  <r>
    <s v="       100094"/>
    <s v="100094"/>
    <s v="       101301"/>
    <s v="POKRETNA KAZETA"/>
    <x v="1"/>
    <s v="12.12.03"/>
    <s v="01.01.04"/>
    <n v="12.5"/>
    <n v="1"/>
    <n v="1092.44"/>
    <n v="1092.44"/>
    <n v="0"/>
    <n v="436.97600000000006"/>
    <x v="0"/>
  </r>
  <r>
    <s v="       100095"/>
    <s v="100095"/>
    <s v="       101301"/>
    <s v="POKRETNA KAZETA"/>
    <x v="1"/>
    <s v="12.12.03"/>
    <s v="01.01.04"/>
    <n v="12.5"/>
    <n v="1"/>
    <n v="1067.43"/>
    <n v="1067.43"/>
    <n v="0"/>
    <n v="426.97200000000004"/>
    <x v="0"/>
  </r>
  <r>
    <s v="       100096"/>
    <s v="100096"/>
    <s v="       101090"/>
    <s v="ORMAR ZA SPISE 330x174x62"/>
    <x v="0"/>
    <s v="17.04.07"/>
    <s v="01.05.07"/>
    <n v="12.5"/>
    <n v="1"/>
    <n v="16470.599999999999"/>
    <n v="16470.599999999999"/>
    <n v="0"/>
    <n v="6588.24"/>
    <x v="0"/>
  </r>
  <r>
    <s v="       100097"/>
    <s v="100097"/>
    <s v="       100921"/>
    <s v="ORMAR GARDEROBNI"/>
    <x v="0"/>
    <s v="17.04.07"/>
    <s v="01.05.07"/>
    <n v="12.5"/>
    <n v="1"/>
    <n v="3172"/>
    <n v="3172"/>
    <n v="0"/>
    <n v="1268.8000000000002"/>
    <x v="0"/>
  </r>
  <r>
    <s v="       100098"/>
    <s v="100098"/>
    <s v="       102215"/>
    <s v="STOLAC UREDSKI SPINALIS"/>
    <x v="0"/>
    <s v="01.10.09"/>
    <s v="01.11.09"/>
    <n v="12.5"/>
    <n v="1"/>
    <n v="3734.4"/>
    <n v="3734.4"/>
    <n v="0"/>
    <n v="1493.7600000000002"/>
    <x v="0"/>
  </r>
  <r>
    <s v="       100099"/>
    <s v="100099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0100"/>
    <s v="100100"/>
    <s v="       100643"/>
    <s v="MONITOR 23&quot; LA2306x"/>
    <x v="2"/>
    <s v="20.12.12"/>
    <s v="01.01.13"/>
    <n v="25"/>
    <n v="1"/>
    <n v="1457.3600000000001"/>
    <n v="1457.3600000000001"/>
    <n v="0"/>
    <n v="582.94400000000007"/>
    <x v="0"/>
  </r>
  <r>
    <s v="       100101"/>
    <s v="100101"/>
    <s v="       101531"/>
    <s v="RAČ.MSGW Infinity sp2194"/>
    <x v="2"/>
    <s v="15.07.15"/>
    <s v="01.08.15"/>
    <n v="25"/>
    <n v="1"/>
    <n v="4810.3599999999997"/>
    <n v="4810.3599999999997"/>
    <n v="0"/>
    <n v="1924.144"/>
    <x v="0"/>
  </r>
  <r>
    <s v="       100103"/>
    <s v="100103"/>
    <s v="       101531"/>
    <s v="RAČ.MSGW Infinity sp2194"/>
    <x v="2"/>
    <s v="15.07.15"/>
    <s v="01.08.15"/>
    <n v="25"/>
    <n v="1"/>
    <n v="5021.25"/>
    <n v="5021.25"/>
    <n v="0"/>
    <n v="2008.5"/>
    <x v="0"/>
  </r>
  <r>
    <s v="       100105"/>
    <s v="100105"/>
    <s v="       100702"/>
    <s v="MONITOR LG 22&quot;"/>
    <x v="2"/>
    <s v="24.07.15"/>
    <s v="01.08.15"/>
    <n v="25"/>
    <n v="1"/>
    <n v="1197.5"/>
    <n v="1197.5"/>
    <n v="0"/>
    <n v="479"/>
    <x v="0"/>
  </r>
  <r>
    <s v="       100108"/>
    <s v="100108"/>
    <s v="       102225"/>
    <s v="STOLAC/HOKLICA S MET.NOG"/>
    <x v="0"/>
    <s v="01.01.97"/>
    <s v="01.02.97"/>
    <n v="12.5"/>
    <n v="0"/>
    <n v="0"/>
    <n v="0"/>
    <n v="0"/>
    <n v="0"/>
    <x v="1"/>
  </r>
  <r>
    <s v="       100109"/>
    <s v="100109"/>
    <s v="       100300"/>
    <s v="HLADNJAK"/>
    <x v="1"/>
    <s v="01.01.97"/>
    <s v="01.02.97"/>
    <n v="20"/>
    <n v="1"/>
    <n v="1218.49"/>
    <n v="1218.49"/>
    <n v="0"/>
    <n v="487.39600000000002"/>
    <x v="0"/>
  </r>
  <r>
    <s v="       100110"/>
    <s v="100110"/>
    <s v="       101996"/>
    <s v="STOL RADNI -ORAH"/>
    <x v="0"/>
    <s v="02.02.01"/>
    <s v="01.03.01"/>
    <n v="12.5"/>
    <n v="1"/>
    <n v="735.66"/>
    <n v="735.66"/>
    <n v="0"/>
    <n v="294.26400000000001"/>
    <x v="0"/>
  </r>
  <r>
    <s v="       100111"/>
    <s v="100111"/>
    <s v="       101996"/>
    <s v="STOL RADNI -ORAH"/>
    <x v="0"/>
    <s v="02.02.01"/>
    <s v="01.03.01"/>
    <n v="12.5"/>
    <n v="1"/>
    <n v="735.66"/>
    <n v="735.66"/>
    <n v="0"/>
    <n v="294.26400000000001"/>
    <x v="0"/>
  </r>
  <r>
    <s v="       100112"/>
    <s v="100112"/>
    <s v="       100904"/>
    <s v="ORMAR DVOKR.DRVENI ZA ARH"/>
    <x v="0"/>
    <s v="04.04.01"/>
    <s v="01.05.01"/>
    <n v="12.5"/>
    <n v="1"/>
    <n v="2013"/>
    <n v="2013"/>
    <n v="0"/>
    <n v="805.2"/>
    <x v="0"/>
  </r>
  <r>
    <s v="       100113"/>
    <s v="100113"/>
    <s v="       100904"/>
    <s v="ORMAR DVOKR.DRVENI ZA ARH"/>
    <x v="0"/>
    <s v="04.04.01"/>
    <s v="01.05.01"/>
    <n v="12.5"/>
    <n v="1"/>
    <n v="2013"/>
    <n v="2013"/>
    <n v="0"/>
    <n v="805.2"/>
    <x v="0"/>
  </r>
  <r>
    <s v="       100114"/>
    <s v="100114"/>
    <s v="       100904"/>
    <s v="ORMAR DVOKR.DRVENI ZA ARH"/>
    <x v="0"/>
    <s v="04.04.01"/>
    <s v="01.05.01"/>
    <n v="12.5"/>
    <n v="1"/>
    <n v="2013"/>
    <n v="2013"/>
    <n v="0"/>
    <n v="805.2"/>
    <x v="0"/>
  </r>
  <r>
    <s v="       100115"/>
    <s v="100115"/>
    <s v="       101301"/>
    <s v="POKRETNA KAZETA"/>
    <x v="1"/>
    <s v="12.12.03"/>
    <s v="01.01.04"/>
    <n v="12.5"/>
    <n v="1"/>
    <n v="1067.43"/>
    <n v="1067.43"/>
    <n v="0"/>
    <n v="426.97200000000004"/>
    <x v="0"/>
  </r>
  <r>
    <s v="       100116"/>
    <s v="100116"/>
    <s v="       101634"/>
    <s v="RADIJATOR ULJNI **Radović"/>
    <x v="1"/>
    <s v="27.09.03"/>
    <s v="01.10.03"/>
    <n v="20"/>
    <n v="1"/>
    <n v="401.38"/>
    <n v="401.38"/>
    <n v="0"/>
    <n v="160.55200000000002"/>
    <x v="0"/>
  </r>
  <r>
    <s v="       100117"/>
    <s v="100117"/>
    <s v="       100963"/>
    <s v="ORMAR OTVORENI"/>
    <x v="0"/>
    <s v="27.09.05"/>
    <s v="01.10.05"/>
    <n v="12.5"/>
    <n v="1"/>
    <n v="318.73"/>
    <n v="318.73"/>
    <n v="0"/>
    <n v="127.49200000000002"/>
    <x v="0"/>
  </r>
  <r>
    <s v="       100118"/>
    <s v="100118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0119"/>
    <s v="100119"/>
    <s v="       101531"/>
    <s v="RAČ.MSGW Infinity sp2194"/>
    <x v="2"/>
    <s v="15.07.15"/>
    <s v="01.08.15"/>
    <n v="25"/>
    <n v="1"/>
    <n v="4810.3599999999997"/>
    <n v="4810.3599999999997"/>
    <n v="0"/>
    <n v="1924.144"/>
    <x v="0"/>
  </r>
  <r>
    <s v="       100120"/>
    <s v="100120"/>
    <s v="       100702"/>
    <s v="MONITOR LG 22&quot;"/>
    <x v="2"/>
    <s v="15.07.15"/>
    <s v="01.08.15"/>
    <n v="25"/>
    <n v="1"/>
    <n v="1250"/>
    <n v="1250"/>
    <n v="0"/>
    <n v="500"/>
    <x v="0"/>
  </r>
  <r>
    <s v="       100121"/>
    <s v="100121"/>
    <s v="       101531"/>
    <s v="RAČ.MSGW Infinity sp2194"/>
    <x v="2"/>
    <s v="15.07.15"/>
    <s v="01.08.15"/>
    <n v="25"/>
    <n v="1"/>
    <n v="5021.25"/>
    <n v="5021.25"/>
    <n v="0"/>
    <n v="2008.5"/>
    <x v="0"/>
  </r>
  <r>
    <s v="       100122"/>
    <s v="100122"/>
    <s v="       100702"/>
    <s v="MONITOR LG 22&quot;"/>
    <x v="2"/>
    <s v="15.07.15"/>
    <s v="01.08.15"/>
    <n v="25"/>
    <n v="1"/>
    <n v="1250"/>
    <n v="1250"/>
    <n v="0"/>
    <n v="500"/>
    <x v="0"/>
  </r>
  <r>
    <s v="       100123"/>
    <s v="100123"/>
    <s v="       100994"/>
    <s v="ORMAR SA SMEĐIM VRATIMA"/>
    <x v="0"/>
    <s v="01.01.97"/>
    <s v="01.02.97"/>
    <n v="12.5"/>
    <n v="1"/>
    <n v="4056.25"/>
    <n v="4056.25"/>
    <n v="0"/>
    <n v="1622.5"/>
    <x v="0"/>
  </r>
  <r>
    <s v="       100124"/>
    <s v="100124"/>
    <s v="       100994"/>
    <s v="ORMAR SA SMEĐIM VRATIMA"/>
    <x v="0"/>
    <s v="01.01.97"/>
    <s v="01.02.97"/>
    <n v="12.5"/>
    <n v="1"/>
    <n v="4056.25"/>
    <n v="4056.25"/>
    <n v="0"/>
    <n v="1622.5"/>
    <x v="0"/>
  </r>
  <r>
    <s v="       100125"/>
    <s v="100125"/>
    <s v="       100363"/>
    <s v="KASA"/>
    <x v="1"/>
    <s v="01.01.97"/>
    <s v="01.02.97"/>
    <n v="12.5"/>
    <n v="1"/>
    <n v="1585.6100000000001"/>
    <n v="1585.6100000000001"/>
    <n v="0"/>
    <n v="634.24400000000014"/>
    <x v="0"/>
  </r>
  <r>
    <s v="       100127"/>
    <s v="100127"/>
    <s v="       101092"/>
    <s v="ORMAR ZA SPISE PREGRADNI"/>
    <x v="0"/>
    <s v="01.01.97"/>
    <s v="01.02.97"/>
    <n v="12.5"/>
    <n v="1"/>
    <n v="1488.42"/>
    <n v="1488.42"/>
    <n v="0"/>
    <n v="595.36800000000005"/>
    <x v="0"/>
  </r>
  <r>
    <s v="       100128"/>
    <s v="100128"/>
    <s v="       102587"/>
    <s v="VJEŠALICA (PROC)"/>
    <x v="1"/>
    <s v="01.01.97"/>
    <s v="01.02.97"/>
    <n v="12.5"/>
    <n v="1"/>
    <n v="169.59"/>
    <n v="169.59"/>
    <n v="0"/>
    <n v="67.835999999999999"/>
    <x v="0"/>
  </r>
  <r>
    <s v="       100130"/>
    <s v="100130"/>
    <s v="       101305"/>
    <s v="POKRETNA KAZETA BA/PR31"/>
    <x v="1"/>
    <s v="27.05.02"/>
    <s v="01.06.02"/>
    <n v="12.5"/>
    <n v="1"/>
    <n v="1070.55"/>
    <n v="1070.55"/>
    <n v="0"/>
    <n v="428.22"/>
    <x v="0"/>
  </r>
  <r>
    <s v="       100131"/>
    <s v="100131"/>
    <s v="       101305"/>
    <s v="POKRETNA KAZETA BA/PR31"/>
    <x v="1"/>
    <s v="27.05.02"/>
    <s v="01.06.02"/>
    <n v="12.5"/>
    <n v="1"/>
    <n v="1070.55"/>
    <n v="1070.55"/>
    <n v="0"/>
    <n v="428.22"/>
    <x v="0"/>
  </r>
  <r>
    <s v="       100133"/>
    <s v="100133"/>
    <s v="       101443"/>
    <s v="PULT"/>
    <x v="1"/>
    <s v="21.05.08"/>
    <s v="01.06.08"/>
    <n v="12.5"/>
    <n v="1"/>
    <n v="5602.38"/>
    <n v="5602.38"/>
    <n v="0"/>
    <n v="2240.9520000000002"/>
    <x v="0"/>
  </r>
  <r>
    <s v="       100135"/>
    <s v="100135"/>
    <s v="       101531"/>
    <s v="RAČ.MSGW Infinity sp2194"/>
    <x v="2"/>
    <s v="15.07.15"/>
    <s v="01.08.15"/>
    <n v="25"/>
    <n v="1"/>
    <n v="4810.3599999999997"/>
    <n v="4810.3599999999997"/>
    <n v="0"/>
    <n v="1924.144"/>
    <x v="0"/>
  </r>
  <r>
    <s v="       100142"/>
    <s v="100142"/>
    <s v="       100702"/>
    <s v="MONITOR LG 22&quot;"/>
    <x v="2"/>
    <s v="15.07.15"/>
    <s v="01.08.15"/>
    <n v="25"/>
    <n v="1"/>
    <n v="1250"/>
    <n v="1250"/>
    <n v="0"/>
    <n v="500"/>
    <x v="0"/>
  </r>
  <r>
    <s v="       100143"/>
    <s v="100143"/>
    <s v="       101663"/>
    <s v="REGAL VELIKI RAĐENI"/>
    <x v="1"/>
    <s v="01.01.97"/>
    <s v="01.02.97"/>
    <n v="12.5"/>
    <n v="1"/>
    <n v="3317.06"/>
    <n v="3317.06"/>
    <n v="0"/>
    <n v="1326.8240000000001"/>
    <x v="0"/>
  </r>
  <r>
    <s v="       100145"/>
    <s v="100145"/>
    <s v="       100462"/>
    <s v="LADICE POKRETNE OD STOLA"/>
    <x v="0"/>
    <s v="01.01.97"/>
    <s v="01.02.97"/>
    <n v="12.5"/>
    <n v="0"/>
    <n v="0"/>
    <n v="0"/>
    <n v="0"/>
    <n v="0"/>
    <x v="1"/>
  </r>
  <r>
    <s v="       100146"/>
    <s v="100146"/>
    <s v="       101306"/>
    <s v="POKRETNA KAZETA BA/PR31**"/>
    <x v="1"/>
    <s v="15.02.02"/>
    <s v="01.03.02"/>
    <n v="12.5"/>
    <n v="1"/>
    <n v="1070.55"/>
    <n v="1070.55"/>
    <n v="0"/>
    <n v="428.22"/>
    <x v="0"/>
  </r>
  <r>
    <s v="       100148"/>
    <s v="100148"/>
    <s v="       101934"/>
    <s v="STOL KOMP.+STOL PRIN.+KUT"/>
    <x v="0"/>
    <s v="20.10.97"/>
    <s v="01.11.97"/>
    <n v="12.5"/>
    <n v="1"/>
    <n v="2604.0700000000002"/>
    <n v="2604.0700000000002"/>
    <n v="0"/>
    <n v="1041.6280000000002"/>
    <x v="0"/>
  </r>
  <r>
    <s v="       100149"/>
    <s v="100149"/>
    <s v="       100410"/>
    <s v="KOMODA PUNA VRATA"/>
    <x v="1"/>
    <s v="22.12.97"/>
    <s v="01.01.98"/>
    <n v="12.5"/>
    <n v="1"/>
    <n v="1894.5"/>
    <n v="1894.5"/>
    <n v="0"/>
    <n v="757.80000000000007"/>
    <x v="0"/>
  </r>
  <r>
    <s v="       100150"/>
    <s v="100150"/>
    <s v="       100906"/>
    <s v="ORMAR DVOKR.ZA ARHIVU"/>
    <x v="0"/>
    <s v="04.05.01"/>
    <s v="01.06.01"/>
    <n v="12.5"/>
    <n v="1"/>
    <n v="1854.4"/>
    <n v="1854.4"/>
    <n v="0"/>
    <n v="741.7600000000001"/>
    <x v="0"/>
  </r>
  <r>
    <s v="       100151"/>
    <s v="100151"/>
    <s v="       100906"/>
    <s v="ORMAR DVOKR.ZA ARHIVU"/>
    <x v="0"/>
    <s v="04.05.01"/>
    <s v="01.06.01"/>
    <n v="12.5"/>
    <n v="1"/>
    <n v="1854.4"/>
    <n v="1854.4"/>
    <n v="0"/>
    <n v="741.7600000000001"/>
    <x v="0"/>
  </r>
  <r>
    <s v="       100152"/>
    <s v="100152"/>
    <s v="       100921"/>
    <s v="ORMAR GARDEROBNI"/>
    <x v="0"/>
    <s v="04.05.01"/>
    <s v="01.06.01"/>
    <n v="12.5"/>
    <n v="1"/>
    <n v="1110.2"/>
    <n v="1110.2"/>
    <n v="0"/>
    <n v="444.08000000000004"/>
    <x v="0"/>
  </r>
  <r>
    <s v="       100153"/>
    <s v="100153"/>
    <s v="       101647"/>
    <s v="RADNI STOL VA/160"/>
    <x v="0"/>
    <s v="15.02.02"/>
    <s v="01.03.02"/>
    <n v="12.5"/>
    <n v="1"/>
    <n v="1005.77"/>
    <n v="1005.77"/>
    <n v="0"/>
    <n v="402.30799999999999"/>
    <x v="0"/>
  </r>
  <r>
    <s v="       100154"/>
    <s v="100154"/>
    <s v="       101305"/>
    <s v="POKRETNA KAZETA BA/PR31"/>
    <x v="1"/>
    <s v="15.02.02"/>
    <s v="01.03.02"/>
    <n v="12.5"/>
    <n v="1"/>
    <n v="1070.55"/>
    <n v="1070.55"/>
    <n v="0"/>
    <n v="428.22"/>
    <x v="0"/>
  </r>
  <r>
    <s v="       100155"/>
    <s v="100155"/>
    <s v="       101972"/>
    <s v="STOL PISAČI SMEĐI MET.NOG"/>
    <x v="0"/>
    <s v="01.01.97"/>
    <s v="01.02.97"/>
    <n v="12.5"/>
    <n v="1"/>
    <n v="283.09000000000003"/>
    <n v="283.09000000000003"/>
    <n v="0"/>
    <n v="113.23600000000002"/>
    <x v="0"/>
  </r>
  <r>
    <s v="       100156"/>
    <s v="100156"/>
    <s v="       101635"/>
    <s v="RADIJATOR ULJNI 2,5W"/>
    <x v="1"/>
    <s v="24.03.04"/>
    <s v="01.04.04"/>
    <n v="20"/>
    <n v="1"/>
    <n v="404.27"/>
    <n v="404.27"/>
    <n v="0"/>
    <n v="161.708"/>
    <x v="0"/>
  </r>
  <r>
    <s v="       100157"/>
    <s v="100157"/>
    <s v="       101531"/>
    <s v="RAČ.MSGW Infinity sp2194"/>
    <x v="2"/>
    <s v="15.07.15"/>
    <s v="01.08.15"/>
    <n v="25"/>
    <n v="1"/>
    <n v="4810.3599999999997"/>
    <n v="4810.3599999999997"/>
    <n v="0"/>
    <n v="1924.144"/>
    <x v="0"/>
  </r>
  <r>
    <s v="       100158"/>
    <s v="100158"/>
    <s v="       101238"/>
    <s v="Pisač Lexmark MS310DN"/>
    <x v="2"/>
    <s v="17.09.14"/>
    <s v="01.10.14"/>
    <n v="25"/>
    <n v="0"/>
    <n v="0"/>
    <n v="0"/>
    <n v="0"/>
    <n v="0"/>
    <x v="1"/>
  </r>
  <r>
    <s v="       100160"/>
    <s v="100160"/>
    <s v="       100130"/>
    <s v="DODATAK STOLA"/>
    <x v="0"/>
    <s v="05.01.11"/>
    <s v="01.02.11"/>
    <n v="12.5"/>
    <n v="1"/>
    <n v="608.03"/>
    <n v="608.03"/>
    <n v="0"/>
    <n v="243.21199999999999"/>
    <x v="0"/>
  </r>
  <r>
    <s v="       100163"/>
    <s v="100163"/>
    <s v="       100966"/>
    <s v="ORMAR OTVORENI SIVI"/>
    <x v="0"/>
    <s v="10.04.07"/>
    <s v="01.05.07"/>
    <n v="12.5"/>
    <n v="1"/>
    <n v="861.03"/>
    <n v="861.03"/>
    <n v="0"/>
    <n v="344.41200000000003"/>
    <x v="0"/>
  </r>
  <r>
    <s v="       100164"/>
    <s v="100164"/>
    <s v="       100975"/>
    <s v="ORMAR S DRV.VRATIMA"/>
    <x v="0"/>
    <s v="10.04.07"/>
    <s v="01.05.07"/>
    <n v="12.5"/>
    <n v="1"/>
    <n v="1269.8600000000001"/>
    <n v="1269.8600000000001"/>
    <n v="0"/>
    <n v="507.94400000000007"/>
    <x v="0"/>
  </r>
  <r>
    <s v="       100165"/>
    <s v="100165"/>
    <s v="       102010"/>
    <s v="STOL RADNI 140x80x72"/>
    <x v="0"/>
    <s v="10.04.07"/>
    <s v="01.05.07"/>
    <n v="12.5"/>
    <n v="1"/>
    <n v="706.43000000000006"/>
    <n v="706.43000000000006"/>
    <n v="0"/>
    <n v="282.57200000000006"/>
    <x v="0"/>
  </r>
  <r>
    <s v="       100166"/>
    <s v="100166"/>
    <s v="       101301"/>
    <s v="POKRETNA KAZETA"/>
    <x v="1"/>
    <s v="10.04.07"/>
    <s v="01.05.07"/>
    <n v="12.5"/>
    <n v="1"/>
    <n v="799.83"/>
    <n v="799.83"/>
    <n v="0"/>
    <n v="319.93200000000002"/>
    <x v="0"/>
  </r>
  <r>
    <s v="       100167"/>
    <s v="100167"/>
    <s v="       100702"/>
    <s v="MONITOR LG 22&quot;"/>
    <x v="2"/>
    <s v="15.07.15"/>
    <s v="01.08.15"/>
    <n v="25"/>
    <n v="1"/>
    <n v="1197.5"/>
    <n v="1197.5"/>
    <n v="0"/>
    <n v="479"/>
    <x v="0"/>
  </r>
  <r>
    <s v="       100168"/>
    <s v="100168"/>
    <s v="       101531"/>
    <s v="RAČ.MSGW Infinity sp2194"/>
    <x v="2"/>
    <s v="15.07.15"/>
    <s v="01.08.15"/>
    <n v="25"/>
    <n v="1"/>
    <n v="4810.3599999999997"/>
    <n v="4810.3599999999997"/>
    <n v="0"/>
    <n v="1924.144"/>
    <x v="0"/>
  </r>
  <r>
    <s v="       100169"/>
    <s v="100169"/>
    <s v="       101244"/>
    <s v="PISAČ SAMSUMG ML-2571N"/>
    <x v="2"/>
    <s v="21.10.08"/>
    <s v="01.11.08"/>
    <n v="25"/>
    <n v="1"/>
    <n v="966.24"/>
    <n v="966.24"/>
    <n v="0"/>
    <n v="386.49600000000004"/>
    <x v="0"/>
  </r>
  <r>
    <s v="       100170"/>
    <s v="100170"/>
    <s v="       102014"/>
    <s v="STOL RADNI 142x60x72"/>
    <x v="0"/>
    <s v="10.04.07"/>
    <s v="01.05.07"/>
    <n v="12.5"/>
    <n v="1"/>
    <n v="706.43000000000006"/>
    <n v="706.43000000000006"/>
    <n v="0"/>
    <n v="282.57200000000006"/>
    <x v="0"/>
  </r>
  <r>
    <s v="       100171"/>
    <s v="100171"/>
    <s v="       101300"/>
    <s v="Pokretna kazeta"/>
    <x v="1"/>
    <s v="31.07.09"/>
    <s v="01.08.09"/>
    <n v="12.5"/>
    <n v="1"/>
    <n v="925.44"/>
    <n v="925.44"/>
    <n v="0"/>
    <n v="370.17600000000004"/>
    <x v="0"/>
  </r>
  <r>
    <s v="       100172"/>
    <s v="100172"/>
    <s v="       101845"/>
    <s v="STALAŽA UGRAD. 330x54x40"/>
    <x v="1"/>
    <s v="26.04.07"/>
    <s v="01.05.07"/>
    <n v="12.5"/>
    <n v="1"/>
    <n v="4148"/>
    <n v="4148"/>
    <n v="0"/>
    <n v="1659.2"/>
    <x v="0"/>
  </r>
  <r>
    <s v="       100173"/>
    <s v="100173"/>
    <s v="       102193"/>
    <s v="STOLAC UREDSKI-CRVENI"/>
    <x v="0"/>
    <s v="09.01.04"/>
    <s v="01.02.04"/>
    <n v="12.5"/>
    <n v="1"/>
    <n v="1085.43"/>
    <n v="1085.43"/>
    <n v="0"/>
    <n v="434.17200000000003"/>
    <x v="0"/>
  </r>
  <r>
    <s v="       100174"/>
    <s v="100174"/>
    <s v="       101092"/>
    <s v="ORMAR ZA SPISE PREGRADNI"/>
    <x v="0"/>
    <s v="01.01.97"/>
    <s v="01.02.97"/>
    <n v="12.5"/>
    <n v="1"/>
    <n v="2260.91"/>
    <n v="2260.91"/>
    <n v="0"/>
    <n v="904.36400000000003"/>
    <x v="0"/>
  </r>
  <r>
    <s v="       100175"/>
    <s v="100175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0195"/>
    <s v="100195"/>
    <s v="       100408"/>
    <s v="KOMODA 200x84x45cm"/>
    <x v="1"/>
    <s v="17.04.07"/>
    <s v="01.05.07"/>
    <n v="12.5"/>
    <n v="1"/>
    <n v="5612"/>
    <n v="5612"/>
    <n v="0"/>
    <n v="2244.8000000000002"/>
    <x v="0"/>
  </r>
  <r>
    <s v="       100196"/>
    <s v="100196"/>
    <s v="       100765"/>
    <s v="NOSAČ ZIDNI ZA LCD TV"/>
    <x v="1"/>
    <s v="23.09.09"/>
    <s v="01.10.09"/>
    <n v="12.5"/>
    <n v="1"/>
    <n v="895.44"/>
    <n v="895.44"/>
    <n v="0"/>
    <n v="358.17600000000004"/>
    <x v="0"/>
  </r>
  <r>
    <s v="       100197"/>
    <s v="100197"/>
    <s v="       102421"/>
    <s v="TV LCD LG 42&quot;"/>
    <x v="2"/>
    <s v="21.07.09"/>
    <s v="01.08.09"/>
    <n v="20"/>
    <n v="1"/>
    <n v="4585.9800000000005"/>
    <n v="4585.9800000000005"/>
    <n v="0"/>
    <n v="1834.3920000000003"/>
    <x v="0"/>
  </r>
  <r>
    <s v="       100198"/>
    <s v="100198"/>
    <s v="       101940"/>
    <s v="STOL KONFER."/>
    <x v="0"/>
    <s v="22.12.97"/>
    <s v="01.01.98"/>
    <n v="12.5"/>
    <n v="1"/>
    <n v="2832.3"/>
    <n v="2832.3"/>
    <n v="0"/>
    <n v="1132.92"/>
    <x v="0"/>
  </r>
  <r>
    <s v="       100199"/>
    <s v="100199"/>
    <s v="       100203"/>
    <s v="FOTELJE CRNE SLC 601"/>
    <x v="0"/>
    <s v="22.12.97"/>
    <s v="01.01.98"/>
    <n v="12.5"/>
    <n v="1"/>
    <n v="1467"/>
    <n v="1467"/>
    <n v="0"/>
    <n v="586.80000000000007"/>
    <x v="0"/>
  </r>
  <r>
    <s v="       100200"/>
    <s v="100200"/>
    <s v="       100203"/>
    <s v="FOTELJE CRNE SLC 601"/>
    <x v="0"/>
    <s v="22.12.97"/>
    <s v="01.01.98"/>
    <n v="12.5"/>
    <n v="1"/>
    <n v="1467"/>
    <n v="1467"/>
    <n v="0"/>
    <n v="586.80000000000007"/>
    <x v="0"/>
  </r>
  <r>
    <s v="       100201"/>
    <s v="100201"/>
    <s v="       100203"/>
    <s v="FOTELJE CRNE SLC 601"/>
    <x v="0"/>
    <s v="22.12.97"/>
    <s v="01.01.98"/>
    <n v="12.5"/>
    <n v="1"/>
    <n v="1467"/>
    <n v="1467"/>
    <n v="0"/>
    <n v="586.80000000000007"/>
    <x v="0"/>
  </r>
  <r>
    <s v="       100202"/>
    <s v="100202"/>
    <s v="       100203"/>
    <s v="FOTELJE CRNE SLC 601"/>
    <x v="0"/>
    <s v="22.12.97"/>
    <s v="01.01.98"/>
    <n v="12.5"/>
    <n v="1"/>
    <n v="1467"/>
    <n v="1467"/>
    <n v="0"/>
    <n v="586.80000000000007"/>
    <x v="0"/>
  </r>
  <r>
    <s v="       100203"/>
    <s v="100203"/>
    <s v="       100203"/>
    <s v="FOTELJE CRNE SLC 601"/>
    <x v="0"/>
    <s v="22.12.97"/>
    <s v="01.01.98"/>
    <n v="12.5"/>
    <n v="1"/>
    <n v="1467"/>
    <n v="1467"/>
    <n v="0"/>
    <n v="586.80000000000007"/>
    <x v="0"/>
  </r>
  <r>
    <s v="       100204"/>
    <s v="100204"/>
    <s v="       100203"/>
    <s v="FOTELJE CRNE SLC 601"/>
    <x v="0"/>
    <s v="22.12.97"/>
    <s v="01.01.98"/>
    <n v="12.5"/>
    <n v="1"/>
    <n v="1467"/>
    <n v="1467"/>
    <n v="0"/>
    <n v="586.80000000000007"/>
    <x v="0"/>
  </r>
  <r>
    <s v="       100205"/>
    <s v="100205"/>
    <s v="       100855"/>
    <s v="ORMAR-VITRINA-ORMAR"/>
    <x v="0"/>
    <s v="22.12.97"/>
    <s v="01.01.98"/>
    <n v="12.5"/>
    <n v="1"/>
    <n v="20015"/>
    <n v="20015"/>
    <n v="0"/>
    <n v="8006"/>
    <x v="0"/>
  </r>
  <r>
    <s v="       100206"/>
    <s v="100206"/>
    <s v="       101918"/>
    <s v="STOL DODATAK 90x50cm"/>
    <x v="0"/>
    <s v="17.04.07"/>
    <s v="01.05.07"/>
    <n v="12.5"/>
    <n v="1"/>
    <n v="1708"/>
    <n v="1708"/>
    <n v="0"/>
    <n v="683.2"/>
    <x v="0"/>
  </r>
  <r>
    <s v="       100207"/>
    <s v="100207"/>
    <s v="       101918"/>
    <s v="STOL DODATAK 90x50cm"/>
    <x v="0"/>
    <s v="17.04.07"/>
    <s v="01.05.07"/>
    <n v="12.5"/>
    <n v="1"/>
    <n v="1708"/>
    <n v="1708"/>
    <n v="0"/>
    <n v="683.2"/>
    <x v="0"/>
  </r>
  <r>
    <s v="       100208"/>
    <s v="100208"/>
    <s v="       102086"/>
    <s v="STOL SA POKRETNOM KAZETOM"/>
    <x v="0"/>
    <s v="22.12.97"/>
    <s v="01.01.98"/>
    <n v="12.5"/>
    <n v="1"/>
    <n v="3745.8"/>
    <n v="3745.8"/>
    <n v="0"/>
    <n v="1498.3200000000002"/>
    <x v="0"/>
  </r>
  <r>
    <s v="       100209"/>
    <s v="100209"/>
    <s v="       101358"/>
    <s v="PORTREPLIKATOR+PRŽILICA"/>
    <x v="2"/>
    <s v="19.09.13"/>
    <s v="01.10.13"/>
    <n v="25"/>
    <n v="1"/>
    <n v="2446.14"/>
    <n v="2446.14"/>
    <n v="0"/>
    <n v="978.45600000000002"/>
    <x v="0"/>
  </r>
  <r>
    <s v="       100210"/>
    <s v="100210"/>
    <s v="       100769"/>
    <s v="NOTEB.LENOVO THINKPAD 230"/>
    <x v="2"/>
    <s v="19.09.13"/>
    <s v="01.10.13"/>
    <n v="25"/>
    <n v="1"/>
    <n v="10585.94"/>
    <n v="10585.94"/>
    <n v="0"/>
    <n v="4234.3760000000002"/>
    <x v="0"/>
  </r>
  <r>
    <s v="       100211"/>
    <s v="100211"/>
    <s v="       100203"/>
    <s v="FOTELJE CRNE SLC 601"/>
    <x v="0"/>
    <s v="22.12.97"/>
    <s v="01.01.98"/>
    <n v="12.5"/>
    <n v="1"/>
    <n v="1467"/>
    <n v="1467"/>
    <n v="0"/>
    <n v="586.80000000000007"/>
    <x v="0"/>
  </r>
  <r>
    <s v="       100212"/>
    <s v="100212"/>
    <s v="       102172"/>
    <s v="STOLAC RADNI S CRNOM TKAN"/>
    <x v="0"/>
    <s v="23.12.08"/>
    <s v="01.01.09"/>
    <n v="12.5"/>
    <n v="1"/>
    <n v="972.95"/>
    <n v="972.95"/>
    <n v="0"/>
    <n v="389.18000000000006"/>
    <x v="0"/>
  </r>
  <r>
    <s v="       100213"/>
    <s v="100213"/>
    <s v="       101373"/>
    <s v="PRINTER  XEROX(don.Japan"/>
    <x v="2"/>
    <s v="04.11.15"/>
    <s v="01.12.15"/>
    <n v="25"/>
    <n v="1"/>
    <n v="3000"/>
    <n v="3000"/>
    <n v="0"/>
    <n v="1200"/>
    <x v="0"/>
  </r>
  <r>
    <s v="       100214"/>
    <s v="100214"/>
    <s v="       101002"/>
    <s v="ORMAR SLOŽENI"/>
    <x v="0"/>
    <s v="22.12.97"/>
    <s v="01.01.98"/>
    <n v="12.5"/>
    <n v="1"/>
    <n v="2649.6"/>
    <n v="2649.6"/>
    <n v="0"/>
    <n v="1059.8399999999999"/>
    <x v="0"/>
  </r>
  <r>
    <s v="       100218"/>
    <s v="100218"/>
    <s v="       102005"/>
    <s v="STOL RADNI 120x80x72"/>
    <x v="0"/>
    <s v="10.04.07"/>
    <s v="01.05.07"/>
    <n v="12.5"/>
    <n v="1"/>
    <n v="625.91"/>
    <n v="625.91"/>
    <n v="0"/>
    <n v="250.364"/>
    <x v="0"/>
  </r>
  <r>
    <s v="       100219"/>
    <s v="100219"/>
    <s v="       102023"/>
    <s v="STOL RADNI 170x60x72"/>
    <x v="0"/>
    <s v="10.04.07"/>
    <s v="01.05.07"/>
    <n v="12.5"/>
    <n v="1"/>
    <n v="751.52"/>
    <n v="751.52"/>
    <n v="0"/>
    <n v="300.608"/>
    <x v="0"/>
  </r>
  <r>
    <s v="       100220"/>
    <s v="100220"/>
    <s v="       101843"/>
    <s v="STALAŽA OTVORENA 124x153x"/>
    <x v="1"/>
    <s v="16.12.14"/>
    <s v="01.01.15"/>
    <n v="12.5"/>
    <n v="1"/>
    <n v="1775"/>
    <n v="1331.28"/>
    <n v="443.72"/>
    <n v="710"/>
    <x v="0"/>
  </r>
  <r>
    <s v="       100221"/>
    <s v="100221"/>
    <s v="       100966"/>
    <s v="ORMAR OTVORENI SIVI"/>
    <x v="0"/>
    <s v="10.04.07"/>
    <s v="01.05.07"/>
    <n v="12.5"/>
    <n v="1"/>
    <n v="861.03"/>
    <n v="861.03"/>
    <n v="0"/>
    <n v="344.41200000000003"/>
    <x v="0"/>
  </r>
  <r>
    <s v="       100222"/>
    <s v="100222"/>
    <s v="       101635"/>
    <s v="RADIJATOR ULJNI 2,5W"/>
    <x v="1"/>
    <s v="24.03.04"/>
    <s v="01.04.04"/>
    <n v="20"/>
    <n v="1"/>
    <n v="404.26"/>
    <n v="404.26"/>
    <n v="0"/>
    <n v="161.70400000000001"/>
    <x v="0"/>
  </r>
  <r>
    <s v="       100223"/>
    <s v="100223"/>
    <s v="       100918"/>
    <s v="ORMAR DVOSTRUKI"/>
    <x v="0"/>
    <s v="28.02.06"/>
    <s v="01.03.06"/>
    <n v="12.5"/>
    <n v="1"/>
    <n v="959.80000000000007"/>
    <n v="959.80000000000007"/>
    <n v="0"/>
    <n v="383.92000000000007"/>
    <x v="0"/>
  </r>
  <r>
    <s v="       100224"/>
    <s v="100224"/>
    <s v="       100917"/>
    <s v="ORMAR DVOST.STAKLENA VRAT"/>
    <x v="0"/>
    <s v="28.02.06"/>
    <s v="01.03.06"/>
    <n v="12.5"/>
    <n v="1"/>
    <n v="1179.8900000000001"/>
    <n v="1179.8900000000001"/>
    <n v="0"/>
    <n v="471.95600000000007"/>
    <x v="0"/>
  </r>
  <r>
    <s v="       100225"/>
    <s v="100225"/>
    <s v="       100918"/>
    <s v="ORMAR DVOSTRUKI"/>
    <x v="0"/>
    <s v="28.02.06"/>
    <s v="01.03.06"/>
    <n v="12.5"/>
    <n v="1"/>
    <n v="959.80000000000007"/>
    <n v="959.80000000000007"/>
    <n v="0"/>
    <n v="383.92000000000007"/>
    <x v="0"/>
  </r>
  <r>
    <s v="       100226"/>
    <s v="100226"/>
    <s v="       100941"/>
    <s v="ORMAR JEDNOSTRUKI"/>
    <x v="0"/>
    <s v="28.02.06"/>
    <s v="01.03.06"/>
    <n v="12.5"/>
    <n v="1"/>
    <n v="748.30000000000007"/>
    <n v="748.30000000000007"/>
    <n v="0"/>
    <n v="299.32000000000005"/>
    <x v="0"/>
  </r>
  <r>
    <s v="       100227"/>
    <s v="100227"/>
    <s v="       100940"/>
    <s v="ORMAR JEDNOSTRKI S DRV.VR"/>
    <x v="0"/>
    <s v="18.10.06"/>
    <s v="01.11.06"/>
    <n v="12.5"/>
    <n v="1"/>
    <n v="1017.77"/>
    <n v="1017.77"/>
    <n v="0"/>
    <n v="407.108"/>
    <x v="0"/>
  </r>
  <r>
    <s v="       100228"/>
    <s v="100228"/>
    <s v="       100974"/>
    <s v="ORMAR S DRV.VRAT.I POLIC"/>
    <x v="0"/>
    <s v="18.10.06"/>
    <s v="01.11.06"/>
    <n v="12.5"/>
    <n v="1"/>
    <n v="2262.08"/>
    <n v="2262.08"/>
    <n v="0"/>
    <n v="904.83199999999999"/>
    <x v="0"/>
  </r>
  <r>
    <s v="       100229"/>
    <s v="100229"/>
    <s v="       102015"/>
    <s v="STOL RADNI 160x70xH72"/>
    <x v="0"/>
    <s v="18.10.06"/>
    <s v="01.11.06"/>
    <n v="12.5"/>
    <n v="1"/>
    <n v="751.52"/>
    <n v="751.52"/>
    <n v="0"/>
    <n v="300.608"/>
    <x v="0"/>
  </r>
  <r>
    <s v="       100230"/>
    <s v="100230"/>
    <s v="       102015"/>
    <s v="STOL RADNI 160x70xH72"/>
    <x v="0"/>
    <s v="18.10.06"/>
    <s v="01.11.06"/>
    <n v="12.5"/>
    <n v="1"/>
    <n v="751.52"/>
    <n v="751.52"/>
    <n v="0"/>
    <n v="300.608"/>
    <x v="0"/>
  </r>
  <r>
    <s v="       100231"/>
    <s v="100231"/>
    <s v="       101988"/>
    <s v="STOL POLUKR. DODATAK"/>
    <x v="0"/>
    <s v="18.10.06"/>
    <s v="01.11.06"/>
    <n v="12.5"/>
    <n v="1"/>
    <n v="965.19"/>
    <n v="965.19"/>
    <n v="0"/>
    <n v="386.07600000000002"/>
    <x v="0"/>
  </r>
  <r>
    <s v="       100232"/>
    <s v="100232"/>
    <s v="       101300"/>
    <s v="Pokretna kazeta"/>
    <x v="1"/>
    <s v="18.10.06"/>
    <s v="01.11.06"/>
    <n v="12.5"/>
    <n v="1"/>
    <n v="799.83"/>
    <n v="799.83"/>
    <n v="0"/>
    <n v="319.93200000000002"/>
    <x v="0"/>
  </r>
  <r>
    <s v="       100233"/>
    <s v="100233"/>
    <s v="       101302"/>
    <s v="POKRETNA KAZETA **KURELEC"/>
    <x v="1"/>
    <s v="18.10.06"/>
    <s v="01.11.06"/>
    <n v="12.5"/>
    <n v="1"/>
    <n v="799.83"/>
    <n v="799.83"/>
    <n v="0"/>
    <n v="319.93200000000002"/>
    <x v="0"/>
  </r>
  <r>
    <s v="       100234"/>
    <s v="100234"/>
    <s v="       101300"/>
    <s v="Pokretna kazeta"/>
    <x v="1"/>
    <s v="18.10.06"/>
    <s v="01.11.06"/>
    <n v="12.5"/>
    <n v="1"/>
    <n v="799.83"/>
    <n v="799.83"/>
    <n v="0"/>
    <n v="319.93200000000002"/>
    <x v="0"/>
  </r>
  <r>
    <s v="       100235"/>
    <s v="100235"/>
    <s v="       102194"/>
    <s v="STOLAC UREDSKI - BORDO"/>
    <x v="0"/>
    <s v="18.10.06"/>
    <s v="01.11.06"/>
    <n v="12.5"/>
    <n v="1"/>
    <n v="1089.7"/>
    <n v="1089.7"/>
    <n v="0"/>
    <n v="435.88000000000005"/>
    <x v="0"/>
  </r>
  <r>
    <s v="       100236"/>
    <s v="100236"/>
    <s v="       102140"/>
    <s v="STOLAC KONFER.- BORDO"/>
    <x v="0"/>
    <s v="18.10.06"/>
    <s v="01.11.06"/>
    <n v="12.5"/>
    <n v="1"/>
    <n v="406.89"/>
    <n v="406.89"/>
    <n v="0"/>
    <n v="162.756"/>
    <x v="0"/>
  </r>
  <r>
    <s v="       100237"/>
    <s v="100237"/>
    <s v="       102140"/>
    <s v="STOLAC KONFER.- BORDO"/>
    <x v="0"/>
    <s v="18.10.06"/>
    <s v="01.11.06"/>
    <n v="12.5"/>
    <n v="1"/>
    <n v="406.89"/>
    <n v="406.89"/>
    <n v="0"/>
    <n v="162.756"/>
    <x v="0"/>
  </r>
  <r>
    <s v="       100238"/>
    <s v="100238"/>
    <s v="       102140"/>
    <s v="STOLAC KONFER.- BORDO"/>
    <x v="0"/>
    <s v="18.10.06"/>
    <s v="01.11.06"/>
    <n v="12.5"/>
    <n v="1"/>
    <n v="406.89"/>
    <n v="406.89"/>
    <n v="0"/>
    <n v="162.756"/>
    <x v="0"/>
  </r>
  <r>
    <s v="       100239"/>
    <s v="100239"/>
    <s v="       101238"/>
    <s v="Pisač Lexmark MS310DN"/>
    <x v="2"/>
    <s v="23.09.14"/>
    <s v="01.10.14"/>
    <n v="25"/>
    <n v="1"/>
    <n v="897.5"/>
    <n v="897.5"/>
    <n v="0"/>
    <n v="359"/>
    <x v="0"/>
  </r>
  <r>
    <s v="       100240"/>
    <s v="100240"/>
    <s v="       101351"/>
    <s v="PORTREPLIKATOR"/>
    <x v="2"/>
    <s v="08.02.12"/>
    <s v="01.03.12"/>
    <n v="25"/>
    <n v="1"/>
    <n v="945.87"/>
    <n v="945.87"/>
    <n v="0"/>
    <n v="378.34800000000001"/>
    <x v="0"/>
  </r>
  <r>
    <s v="       100241"/>
    <s v="100241"/>
    <s v="       100707"/>
    <s v="MONITOR PHILIPS 24&quot;"/>
    <x v="2"/>
    <s v="16.07.09"/>
    <s v="01.08.09"/>
    <n v="25"/>
    <n v="1"/>
    <n v="2562"/>
    <n v="2562"/>
    <n v="0"/>
    <n v="1024.8"/>
    <x v="0"/>
  </r>
  <r>
    <s v="       100242"/>
    <s v="100242"/>
    <s v="       100707"/>
    <s v="MONITOR PHILIPS 24&quot;"/>
    <x v="2"/>
    <s v="16.07.09"/>
    <s v="01.08.09"/>
    <n v="25"/>
    <n v="1"/>
    <n v="2562"/>
    <n v="2562"/>
    <n v="0"/>
    <n v="1024.8"/>
    <x v="0"/>
  </r>
  <r>
    <s v="       100243"/>
    <s v="100243"/>
    <s v="       100806"/>
    <s v="NOTEBOOK HP 650 G1"/>
    <x v="2"/>
    <s v="10.06.15"/>
    <s v="01.07.15"/>
    <n v="25"/>
    <n v="1"/>
    <n v="6945.5"/>
    <n v="6945.5"/>
    <n v="0"/>
    <n v="2778.2000000000003"/>
    <x v="0"/>
  </r>
  <r>
    <s v="       100244"/>
    <s v="100244"/>
    <s v="       100819"/>
    <s v="NOTEBOOK HP PROBOOK 650G1"/>
    <x v="2"/>
    <s v="02.09.15"/>
    <s v="01.10.15"/>
    <n v="25"/>
    <n v="1"/>
    <n v="6945.5"/>
    <n v="6945.5"/>
    <n v="0"/>
    <n v="2778.2000000000003"/>
    <x v="0"/>
  </r>
  <r>
    <s v="       100245"/>
    <s v="100245"/>
    <s v="       100639"/>
    <s v="MONITOR 23&quot; DELL U2312HM"/>
    <x v="2"/>
    <s v="15.05.13"/>
    <s v="01.06.13"/>
    <n v="25"/>
    <n v="1"/>
    <n v="1481.25"/>
    <n v="1481.25"/>
    <n v="0"/>
    <n v="592.5"/>
    <x v="0"/>
  </r>
  <r>
    <s v="       100246"/>
    <s v="100246"/>
    <s v="       100639"/>
    <s v="MONITOR 23&quot; DELL U2312HM"/>
    <x v="2"/>
    <s v="15.05.13"/>
    <s v="01.06.13"/>
    <n v="25"/>
    <n v="1"/>
    <n v="1481.25"/>
    <n v="1481.25"/>
    <n v="0"/>
    <n v="592.5"/>
    <x v="0"/>
  </r>
  <r>
    <s v="       100247"/>
    <s v="100247"/>
    <s v="       102037"/>
    <s v="STOL RADNI 450x120x74"/>
    <x v="0"/>
    <s v="18.11.08"/>
    <s v="01.12.08"/>
    <n v="12.5"/>
    <n v="1"/>
    <n v="9110.35"/>
    <n v="9110.35"/>
    <n v="0"/>
    <n v="3644.1400000000003"/>
    <x v="0"/>
  </r>
  <r>
    <s v="       100248"/>
    <s v="100248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49"/>
    <s v="100249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50"/>
    <s v="100250"/>
    <s v="       102220"/>
    <s v="STOLAC ZA STUDENT"/>
    <x v="0"/>
    <s v="23.12.08"/>
    <s v="01.01.09"/>
    <n v="12.5"/>
    <n v="1"/>
    <n v="663.4"/>
    <n v="663.4"/>
    <n v="0"/>
    <n v="265.36"/>
    <x v="0"/>
  </r>
  <r>
    <s v="       100251"/>
    <s v="100251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52"/>
    <s v="100252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53"/>
    <s v="100253"/>
    <s v="       100670"/>
    <s v="MONITOR ASUS 22&quot;"/>
    <x v="2"/>
    <s v="29.10.08"/>
    <s v="01.11.08"/>
    <n v="25"/>
    <n v="1"/>
    <n v="1403"/>
    <n v="1403"/>
    <n v="0"/>
    <n v="561.20000000000005"/>
    <x v="0"/>
  </r>
  <r>
    <s v="       100254"/>
    <s v="100254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55"/>
    <s v="100255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56"/>
    <s v="100256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57"/>
    <s v="100257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58"/>
    <s v="100258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59"/>
    <s v="100259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60"/>
    <s v="100260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61"/>
    <s v="100261"/>
    <s v="       102220"/>
    <s v="STOLAC ZA STUDENT"/>
    <x v="0"/>
    <s v="23.12.08"/>
    <s v="01.01.09"/>
    <n v="12.5"/>
    <n v="1"/>
    <n v="663.37"/>
    <n v="663.37"/>
    <n v="0"/>
    <n v="265.34800000000001"/>
    <x v="0"/>
  </r>
  <r>
    <s v="       100262"/>
    <s v="100262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63"/>
    <s v="100263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64"/>
    <s v="100264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65"/>
    <s v="100265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66"/>
    <s v="100266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67"/>
    <s v="100267"/>
    <s v="       102221"/>
    <s v="STOLAC ZA STUDENTE"/>
    <x v="0"/>
    <s v="23.12.08"/>
    <s v="01.01.09"/>
    <n v="12.5"/>
    <n v="1"/>
    <n v="663.4"/>
    <n v="663.4"/>
    <n v="0"/>
    <n v="265.36"/>
    <x v="0"/>
  </r>
  <r>
    <s v="       100268"/>
    <s v="100268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69"/>
    <s v="100269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70"/>
    <s v="100270"/>
    <s v="       102221"/>
    <s v="STOLAC ZA STUDENTE"/>
    <x v="0"/>
    <s v="23.12.08"/>
    <s v="01.01.09"/>
    <n v="12.5"/>
    <n v="1"/>
    <n v="663.4"/>
    <n v="663.4"/>
    <n v="0"/>
    <n v="265.36"/>
    <x v="0"/>
  </r>
  <r>
    <s v="       100271"/>
    <s v="100271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72"/>
    <s v="100272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73"/>
    <s v="100273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74"/>
    <s v="100274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75"/>
    <s v="100275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76"/>
    <s v="100276"/>
    <s v="       102221"/>
    <s v="STOLAC ZA STUDENTE"/>
    <x v="0"/>
    <s v="23.12.08"/>
    <s v="01.01.09"/>
    <n v="12.5"/>
    <n v="1"/>
    <n v="663.4"/>
    <n v="663.4"/>
    <n v="0"/>
    <n v="265.36"/>
    <x v="0"/>
  </r>
  <r>
    <s v="       100277"/>
    <s v="100277"/>
    <s v="       102221"/>
    <s v="STOLAC ZA STUDENTE"/>
    <x v="0"/>
    <s v="23.12.08"/>
    <s v="01.01.09"/>
    <n v="12.5"/>
    <n v="1"/>
    <n v="663.4"/>
    <n v="663.4"/>
    <n v="0"/>
    <n v="265.36"/>
    <x v="0"/>
  </r>
  <r>
    <s v="       100278"/>
    <s v="100278"/>
    <s v="       102221"/>
    <s v="STOLAC ZA STUDENTE"/>
    <x v="0"/>
    <s v="23.12.08"/>
    <s v="01.01.09"/>
    <n v="12.5"/>
    <n v="1"/>
    <n v="663.37"/>
    <n v="663.37"/>
    <n v="0"/>
    <n v="265.34800000000001"/>
    <x v="0"/>
  </r>
  <r>
    <s v="       100279"/>
    <s v="100279"/>
    <s v="       100173"/>
    <s v="FOTELJA KLUB NISKA CRNA"/>
    <x v="0"/>
    <s v="23.12.08"/>
    <s v="01.01.09"/>
    <n v="12.5"/>
    <n v="1"/>
    <n v="1105.6200000000001"/>
    <n v="1105.6200000000001"/>
    <n v="0"/>
    <n v="442.24800000000005"/>
    <x v="0"/>
  </r>
  <r>
    <s v="       100280"/>
    <s v="100280"/>
    <s v="       100173"/>
    <s v="FOTELJA KLUB NISKA CRNA"/>
    <x v="0"/>
    <s v="23.12.08"/>
    <s v="01.01.09"/>
    <n v="12.5"/>
    <n v="1"/>
    <n v="1105.6300000000001"/>
    <n v="1105.6300000000001"/>
    <n v="0"/>
    <n v="442.25200000000007"/>
    <x v="0"/>
  </r>
  <r>
    <s v="       100281"/>
    <s v="100281"/>
    <s v="       100173"/>
    <s v="FOTELJA KLUB NISKA CRNA"/>
    <x v="0"/>
    <s v="23.12.08"/>
    <s v="01.01.09"/>
    <n v="12.5"/>
    <n v="1"/>
    <n v="1105.6300000000001"/>
    <n v="1105.6300000000001"/>
    <n v="0"/>
    <n v="442.25200000000007"/>
    <x v="0"/>
  </r>
  <r>
    <s v="       100282"/>
    <s v="100282"/>
    <s v="       100173"/>
    <s v="FOTELJA KLUB NISKA CRNA"/>
    <x v="0"/>
    <s v="23.12.08"/>
    <s v="01.01.09"/>
    <n v="12.5"/>
    <n v="1"/>
    <n v="1105.6200000000001"/>
    <n v="1105.6200000000001"/>
    <n v="0"/>
    <n v="442.24800000000005"/>
    <x v="0"/>
  </r>
  <r>
    <s v="       100284"/>
    <s v="100284"/>
    <s v="       102037"/>
    <s v="STOL RADNI 450x120x74"/>
    <x v="0"/>
    <s v="18.11.08"/>
    <s v="01.12.08"/>
    <n v="12.5"/>
    <n v="1"/>
    <n v="9110.35"/>
    <n v="9110.35"/>
    <n v="0"/>
    <n v="3644.1400000000003"/>
    <x v="0"/>
  </r>
  <r>
    <s v="       100285"/>
    <s v="100285"/>
    <s v="       102037"/>
    <s v="STOL RADNI 450x120x74"/>
    <x v="0"/>
    <s v="18.11.08"/>
    <s v="01.12.08"/>
    <n v="12.5"/>
    <n v="1"/>
    <n v="9110.35"/>
    <n v="9110.35"/>
    <n v="0"/>
    <n v="3644.1400000000003"/>
    <x v="0"/>
  </r>
  <r>
    <s v="       100286"/>
    <s v="100286"/>
    <s v="       101444"/>
    <s v="PULT 500x65x110 SA 2 POK."/>
    <x v="1"/>
    <s v="18.11.08"/>
    <s v="01.12.08"/>
    <n v="12.5"/>
    <n v="1"/>
    <n v="16717.05"/>
    <n v="16717.05"/>
    <n v="0"/>
    <n v="6686.82"/>
    <x v="0"/>
  </r>
  <r>
    <s v="       100287"/>
    <s v="100287"/>
    <s v="       101664"/>
    <s v="REGAL ZA ČASOPISE 220x14x"/>
    <x v="0"/>
    <s v="18.11.08"/>
    <s v="01.12.08"/>
    <n v="12.5"/>
    <n v="1"/>
    <n v="8225.85"/>
    <n v="8225.85"/>
    <n v="0"/>
    <n v="3290.34"/>
    <x v="0"/>
  </r>
  <r>
    <s v="       100288"/>
    <s v="100288"/>
    <s v="       100995"/>
    <s v="ORMAR SA STAKL.VRATIMA"/>
    <x v="0"/>
    <s v="18.11.08"/>
    <s v="01.12.08"/>
    <n v="12.5"/>
    <n v="1"/>
    <n v="19812.8"/>
    <n v="19812.8"/>
    <n v="0"/>
    <n v="7925.12"/>
    <x v="0"/>
  </r>
  <r>
    <s v="       100289"/>
    <s v="100289"/>
    <s v="       100995"/>
    <s v="ORMAR SA STAKL.VRATIMA"/>
    <x v="0"/>
    <s v="18.11.08"/>
    <s v="01.12.08"/>
    <n v="12.5"/>
    <n v="1"/>
    <n v="14417.35"/>
    <n v="14417.35"/>
    <n v="0"/>
    <n v="5766.9400000000005"/>
    <x v="0"/>
  </r>
  <r>
    <s v="       100293"/>
    <s v="100293"/>
    <s v="       100670"/>
    <s v="MONITOR ASUS 22&quot;"/>
    <x v="2"/>
    <s v="29.10.08"/>
    <s v="01.11.08"/>
    <n v="25"/>
    <n v="1"/>
    <n v="1403"/>
    <n v="1403"/>
    <n v="0"/>
    <n v="561.20000000000005"/>
    <x v="0"/>
  </r>
  <r>
    <s v="       100294"/>
    <s v="100294"/>
    <s v="       101517"/>
    <s v="RAČ.INTEL GMA 3100*2,4GHz"/>
    <x v="2"/>
    <s v="17.11.08"/>
    <s v="01.12.08"/>
    <n v="25"/>
    <n v="1"/>
    <n v="3963.78"/>
    <n v="3963.78"/>
    <n v="0"/>
    <n v="1585.5120000000002"/>
    <x v="0"/>
  </r>
  <r>
    <s v="       100298"/>
    <s v="100298"/>
    <s v="       102299"/>
    <s v="STOLIĆ POKRETNI 70x70x50"/>
    <x v="0"/>
    <s v="18.11.08"/>
    <s v="01.12.08"/>
    <n v="12.5"/>
    <n v="1"/>
    <n v="2609.2800000000002"/>
    <n v="2609.2800000000002"/>
    <n v="0"/>
    <n v="1043.7120000000002"/>
    <x v="0"/>
  </r>
  <r>
    <s v="       100299"/>
    <s v="100299"/>
    <s v="       101567"/>
    <s v="RAČUNALO HP COMPAQ6300PRO"/>
    <x v="2"/>
    <s v="15.05.13"/>
    <s v="01.06.13"/>
    <n v="25"/>
    <n v="1"/>
    <n v="5643.75"/>
    <n v="5643.75"/>
    <n v="0"/>
    <n v="2257.5"/>
    <x v="0"/>
  </r>
  <r>
    <s v="       100300"/>
    <s v="100300"/>
    <s v="       102030"/>
    <s v="STOL RADNI 200x80x72"/>
    <x v="0"/>
    <s v="18.11.08"/>
    <s v="01.12.08"/>
    <n v="12.5"/>
    <n v="1"/>
    <n v="6014.6"/>
    <n v="6014.6"/>
    <n v="0"/>
    <n v="2405.84"/>
    <x v="0"/>
  </r>
  <r>
    <s v="       100301"/>
    <s v="100301"/>
    <s v="       100472"/>
    <s v="LADIČAR POKRETNA KAZETA-"/>
    <x v="0"/>
    <s v="02.02.01"/>
    <s v="01.03.01"/>
    <n v="12.5"/>
    <n v="1"/>
    <n v="1113.3700000000001"/>
    <n v="1113.3700000000001"/>
    <n v="0"/>
    <n v="445.34800000000007"/>
    <x v="0"/>
  </r>
  <r>
    <s v="       100302"/>
    <s v="100302"/>
    <s v="       102030"/>
    <s v="STOL RADNI 200x80x72"/>
    <x v="0"/>
    <s v="18.11.08"/>
    <s v="01.12.08"/>
    <n v="12.5"/>
    <n v="1"/>
    <n v="6014.6"/>
    <n v="6014.6"/>
    <n v="0"/>
    <n v="2405.84"/>
    <x v="0"/>
  </r>
  <r>
    <s v="       100303"/>
    <s v="100303"/>
    <s v="       100472"/>
    <s v="LADIČAR POKRETNA KAZETA-"/>
    <x v="0"/>
    <s v="02.02.01"/>
    <s v="01.03.01"/>
    <n v="12.5"/>
    <n v="1"/>
    <n v="1113.3700000000001"/>
    <n v="1113.3700000000001"/>
    <n v="0"/>
    <n v="445.34800000000007"/>
    <x v="0"/>
  </r>
  <r>
    <s v="       100304"/>
    <s v="100304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0305"/>
    <s v="100305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0306"/>
    <s v="100306"/>
    <s v="       102172"/>
    <s v="STOLAC RADNI S CRNOM TKAN"/>
    <x v="0"/>
    <s v="23.12.08"/>
    <s v="01.01.09"/>
    <n v="12.5"/>
    <n v="1"/>
    <n v="1238.3"/>
    <n v="1238.3"/>
    <n v="0"/>
    <n v="495.32"/>
    <x v="0"/>
  </r>
  <r>
    <s v="       100307"/>
    <s v="100307"/>
    <s v="       102172"/>
    <s v="STOLAC RADNI S CRNOM TKAN"/>
    <x v="0"/>
    <s v="23.12.08"/>
    <s v="01.01.09"/>
    <n v="12.5"/>
    <n v="1"/>
    <n v="1238.3"/>
    <n v="1238.3"/>
    <n v="0"/>
    <n v="495.32"/>
    <x v="0"/>
  </r>
  <r>
    <s v="       100308"/>
    <s v="100308"/>
    <s v="       102172"/>
    <s v="STOLAC RADNI S CRNOM TKAN"/>
    <x v="0"/>
    <s v="23.12.08"/>
    <s v="01.01.09"/>
    <n v="12.5"/>
    <n v="1"/>
    <n v="972.95"/>
    <n v="972.95"/>
    <n v="0"/>
    <n v="389.18000000000006"/>
    <x v="0"/>
  </r>
  <r>
    <s v="       100309"/>
    <s v="100309"/>
    <s v="       102172"/>
    <s v="STOLAC RADNI S CRNOM TKAN"/>
    <x v="0"/>
    <s v="23.12.08"/>
    <s v="01.01.09"/>
    <n v="12.5"/>
    <n v="1"/>
    <n v="1238.3"/>
    <n v="1238.3"/>
    <n v="0"/>
    <n v="495.32"/>
    <x v="0"/>
  </r>
  <r>
    <s v="       100310"/>
    <s v="100310"/>
    <s v="       101567"/>
    <s v="RAČUNALO HP COMPAQ6300PRO"/>
    <x v="2"/>
    <s v="15.05.13"/>
    <s v="01.06.13"/>
    <n v="25"/>
    <n v="1"/>
    <n v="5643.75"/>
    <n v="5643.75"/>
    <n v="0"/>
    <n v="2257.5"/>
    <x v="0"/>
  </r>
  <r>
    <s v="       100311"/>
    <s v="100311"/>
    <s v="       101243"/>
    <s v="PISAČ MREŽNI LASERSKI A4"/>
    <x v="0"/>
    <s v="22.08.02"/>
    <s v="01.09.02"/>
    <n v="25"/>
    <n v="1"/>
    <n v="5586.38"/>
    <n v="5586.38"/>
    <n v="0"/>
    <n v="2234.5520000000001"/>
    <x v="0"/>
  </r>
  <r>
    <s v="       100312"/>
    <s v="100312"/>
    <s v="       101628"/>
    <s v="RADIJATOR"/>
    <x v="1"/>
    <s v="04.10.04"/>
    <s v="01.11.04"/>
    <n v="20"/>
    <n v="1"/>
    <n v="439"/>
    <n v="439"/>
    <n v="0"/>
    <n v="175.60000000000002"/>
    <x v="0"/>
  </r>
  <r>
    <s v="       100313"/>
    <s v="100313"/>
    <s v="       100995"/>
    <s v="ORMAR SA STAKL.VRATIMA"/>
    <x v="0"/>
    <s v="18.11.08"/>
    <s v="01.12.08"/>
    <n v="12.5"/>
    <n v="1"/>
    <n v="11852.300000000001"/>
    <n v="11852.300000000001"/>
    <n v="0"/>
    <n v="4740.920000000001"/>
    <x v="0"/>
  </r>
  <r>
    <s v="       100314"/>
    <s v="100314"/>
    <s v="       102030"/>
    <s v="STOL RADNI 200x80x72"/>
    <x v="0"/>
    <s v="18.11.08"/>
    <s v="01.12.08"/>
    <n v="12.5"/>
    <n v="1"/>
    <n v="10967.800000000001"/>
    <n v="10967.800000000001"/>
    <n v="0"/>
    <n v="4387.1200000000008"/>
    <x v="0"/>
  </r>
  <r>
    <s v="       100315"/>
    <s v="100315"/>
    <s v="       102030"/>
    <s v="STOL RADNI 200x80x72"/>
    <x v="0"/>
    <s v="18.11.08"/>
    <s v="01.12.08"/>
    <n v="12.5"/>
    <n v="1"/>
    <n v="10967.800000000001"/>
    <n v="10967.800000000001"/>
    <n v="0"/>
    <n v="4387.1200000000008"/>
    <x v="0"/>
  </r>
  <r>
    <s v="       100316"/>
    <s v="100316"/>
    <s v="       100995"/>
    <s v="ORMAR SA STAKL.VRATIMA"/>
    <x v="0"/>
    <s v="18.11.08"/>
    <s v="01.12.08"/>
    <n v="12.5"/>
    <n v="1"/>
    <n v="14417.35"/>
    <n v="14417.35"/>
    <n v="0"/>
    <n v="5766.9400000000005"/>
    <x v="0"/>
  </r>
  <r>
    <s v="       100317"/>
    <s v="100317"/>
    <s v="       100950"/>
    <s v="ORMAR MOBILNI 140x40x75"/>
    <x v="0"/>
    <s v="18.11.08"/>
    <s v="01.12.08"/>
    <n v="12.5"/>
    <n v="1"/>
    <n v="4883.05"/>
    <n v="4883.05"/>
    <n v="0"/>
    <n v="1953.2200000000003"/>
    <x v="0"/>
  </r>
  <r>
    <s v="       100318"/>
    <s v="100318"/>
    <s v="       100950"/>
    <s v="ORMAR MOBILNI 140x40x75"/>
    <x v="0"/>
    <s v="18.11.08"/>
    <s v="01.12.08"/>
    <n v="12.5"/>
    <n v="1"/>
    <n v="4883.05"/>
    <n v="4883.05"/>
    <n v="0"/>
    <n v="1953.2200000000003"/>
    <x v="0"/>
  </r>
  <r>
    <s v="       100319"/>
    <s v="100319"/>
    <s v="       101658"/>
    <s v="REGAL JEDNOSR.ZA KNJIGE"/>
    <x v="0"/>
    <s v="18.11.08"/>
    <s v="01.12.08"/>
    <n v="12.5"/>
    <n v="1"/>
    <n v="12648.35"/>
    <n v="12648.35"/>
    <n v="0"/>
    <n v="5059.34"/>
    <x v="0"/>
  </r>
  <r>
    <s v="       100320"/>
    <s v="100320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21"/>
    <s v="100321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22"/>
    <s v="100322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23"/>
    <s v="100323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24"/>
    <s v="100324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25"/>
    <s v="100325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26"/>
    <s v="100326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27"/>
    <s v="100327"/>
    <s v="       100950"/>
    <s v="ORMAR MOBILNI 140x40x75"/>
    <x v="0"/>
    <s v="18.11.08"/>
    <s v="01.12.08"/>
    <n v="12.5"/>
    <n v="1"/>
    <n v="4883.05"/>
    <n v="4883.05"/>
    <n v="0"/>
    <n v="1953.2200000000003"/>
    <x v="0"/>
  </r>
  <r>
    <s v="       100328"/>
    <s v="100328"/>
    <s v="       101660"/>
    <s v="REGAL ORMAR S PUN.VRATIMA"/>
    <x v="0"/>
    <s v="18.11.08"/>
    <s v="01.12.08"/>
    <n v="12.5"/>
    <n v="1"/>
    <n v="4864.75"/>
    <n v="4864.75"/>
    <n v="0"/>
    <n v="1945.9"/>
    <x v="0"/>
  </r>
  <r>
    <s v="       100329"/>
    <s v="100329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30"/>
    <s v="100330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31"/>
    <s v="100331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32"/>
    <s v="100332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33"/>
    <s v="100333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34"/>
    <s v="100334"/>
    <s v="       100950"/>
    <s v="ORMAR MOBILNI 140x40x75"/>
    <x v="0"/>
    <s v="18.11.08"/>
    <s v="01.12.08"/>
    <n v="12.5"/>
    <n v="1"/>
    <n v="4883.05"/>
    <n v="4883.05"/>
    <n v="0"/>
    <n v="1953.2200000000003"/>
    <x v="0"/>
  </r>
  <r>
    <s v="       100335"/>
    <s v="100335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36"/>
    <s v="100336"/>
    <s v="       100950"/>
    <s v="ORMAR MOBILNI 140x40x75"/>
    <x v="0"/>
    <s v="18.11.08"/>
    <s v="01.12.08"/>
    <n v="12.5"/>
    <n v="1"/>
    <n v="4883.05"/>
    <n v="4883.05"/>
    <n v="0"/>
    <n v="1953.2200000000003"/>
    <x v="0"/>
  </r>
  <r>
    <s v="       100337"/>
    <s v="100337"/>
    <s v="       101657"/>
    <s v="REGAL DVOSTRANI ZA KNJIGE"/>
    <x v="0"/>
    <s v="18.11.08"/>
    <s v="01.12.08"/>
    <n v="12.5"/>
    <n v="1"/>
    <n v="23625.3"/>
    <n v="23625.3"/>
    <n v="0"/>
    <n v="9450.1200000000008"/>
    <x v="0"/>
  </r>
  <r>
    <s v="       100338"/>
    <s v="100338"/>
    <s v="       101658"/>
    <s v="REGAL JEDNOSR.ZA KNJIGE"/>
    <x v="0"/>
    <s v="18.11.08"/>
    <s v="01.12.08"/>
    <n v="12.5"/>
    <n v="1"/>
    <n v="12648.35"/>
    <n v="12648.35"/>
    <n v="0"/>
    <n v="5059.34"/>
    <x v="0"/>
  </r>
  <r>
    <s v="       100339"/>
    <s v="100339"/>
    <s v="       100950"/>
    <s v="ORMAR MOBILNI 140x40x75"/>
    <x v="0"/>
    <s v="18.11.08"/>
    <s v="01.12.08"/>
    <n v="12.5"/>
    <n v="1"/>
    <n v="4883.05"/>
    <n v="4883.05"/>
    <n v="0"/>
    <n v="1953.2200000000003"/>
    <x v="0"/>
  </r>
  <r>
    <s v="       100340"/>
    <s v="100340"/>
    <s v="       100950"/>
    <s v="ORMAR MOBILNI 140x40x75"/>
    <x v="0"/>
    <s v="18.11.08"/>
    <s v="01.12.08"/>
    <n v="12.5"/>
    <n v="1"/>
    <n v="4883.05"/>
    <n v="4883.05"/>
    <n v="0"/>
    <n v="1953.2200000000003"/>
    <x v="0"/>
  </r>
  <r>
    <s v="       100341"/>
    <s v="100341"/>
    <s v="       100950"/>
    <s v="ORMAR MOBILNI 140x40x75"/>
    <x v="0"/>
    <s v="18.11.08"/>
    <s v="01.12.08"/>
    <n v="12.5"/>
    <n v="1"/>
    <n v="4883.05"/>
    <n v="4883.05"/>
    <n v="0"/>
    <n v="1953.2200000000003"/>
    <x v="0"/>
  </r>
  <r>
    <s v="       100342"/>
    <s v="100342"/>
    <s v="       101336"/>
    <s v="POLICE ZA KNJIGE"/>
    <x v="0"/>
    <s v="25.10.02"/>
    <s v="01.11.02"/>
    <n v="12.5"/>
    <n v="1"/>
    <n v="427"/>
    <n v="427"/>
    <n v="0"/>
    <n v="170.8"/>
    <x v="0"/>
  </r>
  <r>
    <s v="       100343"/>
    <s v="100343"/>
    <s v="       100919"/>
    <s v="ORMAR GARDER.+STAKLO"/>
    <x v="0"/>
    <s v="29.01.01"/>
    <s v="01.02.01"/>
    <n v="12.5"/>
    <n v="1"/>
    <n v="11692"/>
    <n v="11692"/>
    <n v="0"/>
    <n v="4676.8"/>
    <x v="0"/>
  </r>
  <r>
    <s v="       100344"/>
    <s v="100344"/>
    <s v="       100963"/>
    <s v="ORMAR OTVORENI"/>
    <x v="0"/>
    <s v="27.09.05"/>
    <s v="01.10.05"/>
    <n v="12.5"/>
    <n v="1"/>
    <n v="318.73"/>
    <n v="318.73"/>
    <n v="0"/>
    <n v="127.49200000000002"/>
    <x v="0"/>
  </r>
  <r>
    <s v="       100345"/>
    <s v="100345"/>
    <s v="       100407"/>
    <s v="KOMODA 100x80"/>
    <x v="0"/>
    <s v="29.01.01"/>
    <s v="01.02.01"/>
    <n v="12.5"/>
    <n v="1"/>
    <n v="1708"/>
    <n v="1708"/>
    <n v="0"/>
    <n v="683.2"/>
    <x v="0"/>
  </r>
  <r>
    <s v="       100346"/>
    <s v="100346"/>
    <s v="       100180"/>
    <s v="FOTELJA KOŽNA NISKA"/>
    <x v="0"/>
    <s v="01.01.97"/>
    <s v="01.02.97"/>
    <n v="12.5"/>
    <n v="1"/>
    <n v="226.54"/>
    <n v="226.54"/>
    <n v="0"/>
    <n v="90.616"/>
    <x v="0"/>
  </r>
  <r>
    <s v="       100347"/>
    <s v="100347"/>
    <s v="       100180"/>
    <s v="FOTELJA KOŽNA NISKA"/>
    <x v="0"/>
    <s v="01.01.97"/>
    <s v="01.02.97"/>
    <n v="12.5"/>
    <n v="1"/>
    <n v="226.54"/>
    <n v="226.54"/>
    <n v="0"/>
    <n v="90.616"/>
    <x v="0"/>
  </r>
  <r>
    <s v="       100348"/>
    <s v="100348"/>
    <s v="       100180"/>
    <s v="FOTELJA KOŽNA NISKA"/>
    <x v="0"/>
    <s v="01.01.97"/>
    <s v="01.02.97"/>
    <n v="12.5"/>
    <n v="1"/>
    <n v="283.16000000000003"/>
    <n v="283.16000000000003"/>
    <n v="0"/>
    <n v="113.26400000000001"/>
    <x v="0"/>
  </r>
  <r>
    <s v="       100349"/>
    <s v="100349"/>
    <s v="       102302"/>
    <s v="STOLIĆ UKRASNI"/>
    <x v="0"/>
    <s v="22.08.05"/>
    <s v="01.09.05"/>
    <n v="12.5"/>
    <n v="1"/>
    <n v="81.95"/>
    <n v="81.95"/>
    <n v="0"/>
    <n v="32.78"/>
    <x v="0"/>
  </r>
  <r>
    <s v="       100350"/>
    <s v="100350"/>
    <s v="       102310"/>
    <s v="STOLOVI /KUTNA GARNITURA"/>
    <x v="0"/>
    <s v="01.01.97"/>
    <s v="01.02.97"/>
    <n v="12.5"/>
    <n v="1"/>
    <n v="6622.2300000000005"/>
    <n v="6622.2300000000005"/>
    <n v="0"/>
    <n v="2648.8920000000003"/>
    <x v="0"/>
  </r>
  <r>
    <s v="       100351"/>
    <s v="100351"/>
    <s v="       100157"/>
    <s v="FAX-HP 3015"/>
    <x v="2"/>
    <s v="16.11.04"/>
    <s v="01.12.04"/>
    <n v="20"/>
    <n v="1"/>
    <n v="3686.84"/>
    <n v="3686.84"/>
    <n v="0"/>
    <n v="1474.7360000000001"/>
    <x v="0"/>
  </r>
  <r>
    <s v="       100352"/>
    <s v="100352"/>
    <s v="       100030"/>
    <s v="APARAT ZA KAVU SAECO"/>
    <x v="1"/>
    <s v="04.10.06"/>
    <s v="01.11.06"/>
    <n v="20"/>
    <n v="1"/>
    <n v="1659.2"/>
    <n v="1659.2"/>
    <n v="0"/>
    <n v="663.68000000000006"/>
    <x v="0"/>
  </r>
  <r>
    <s v="       100353"/>
    <s v="100353"/>
    <s v="       100654"/>
    <s v="MONITOR 24&quot; HP"/>
    <x v="2"/>
    <s v="13.06.11"/>
    <s v="01.07.11"/>
    <n v="25"/>
    <n v="1"/>
    <n v="1795.78"/>
    <n v="1795.78"/>
    <n v="0"/>
    <n v="718.31200000000001"/>
    <x v="0"/>
  </r>
  <r>
    <s v="       100354"/>
    <s v="100354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0356"/>
    <s v="100356"/>
    <s v="       100821"/>
    <s v="NOTEBOOK HP ZBOOK 17"/>
    <x v="2"/>
    <s v="02.06.15"/>
    <s v="01.07.15"/>
    <n v="25"/>
    <n v="1"/>
    <n v="16471.61"/>
    <n v="16471.61"/>
    <n v="0"/>
    <n v="6588.6440000000002"/>
    <x v="0"/>
  </r>
  <r>
    <s v="       100357"/>
    <s v="100357"/>
    <s v="       100117"/>
    <s v="DIKTAFON DIGIT.OLYMPUS"/>
    <x v="1"/>
    <s v="06.07.07"/>
    <s v="01.08.07"/>
    <n v="20"/>
    <n v="1"/>
    <n v="3937.61"/>
    <n v="3937.61"/>
    <n v="0"/>
    <n v="1575.0440000000001"/>
    <x v="0"/>
  </r>
  <r>
    <s v="       100371"/>
    <s v="100371"/>
    <s v="       101531"/>
    <s v="RAČ.MSGW Infinity sp2194"/>
    <x v="2"/>
    <s v="15.07.15"/>
    <s v="01.08.15"/>
    <n v="25"/>
    <n v="1"/>
    <n v="4810.3599999999997"/>
    <n v="4810.3599999999997"/>
    <n v="0"/>
    <n v="1924.144"/>
    <x v="0"/>
  </r>
  <r>
    <s v="       100376"/>
    <s v="100376"/>
    <s v="       101301"/>
    <s v="POKRETNA KAZETA"/>
    <x v="1"/>
    <s v="10.04.07"/>
    <s v="01.05.07"/>
    <n v="12.5"/>
    <n v="1"/>
    <n v="799.83"/>
    <n v="799.83"/>
    <n v="0"/>
    <n v="319.93200000000002"/>
    <x v="0"/>
  </r>
  <r>
    <s v="       100377"/>
    <s v="100377"/>
    <s v="       101049"/>
    <s v="ORMAR VISOKI ZA REGISTRAT"/>
    <x v="0"/>
    <s v="22.07.14"/>
    <s v="01.08.14"/>
    <n v="12.5"/>
    <n v="1"/>
    <n v="14650.04"/>
    <n v="11750.53"/>
    <n v="2899.51"/>
    <n v="5860.0160000000005"/>
    <x v="0"/>
  </r>
  <r>
    <s v="       100378"/>
    <s v="100378"/>
    <s v="       100412"/>
    <s v="KOMODA SA STAKLENIM VRATI"/>
    <x v="0"/>
    <s v="22.07.14"/>
    <s v="01.08.14"/>
    <n v="12.5"/>
    <n v="1"/>
    <n v="1432.95"/>
    <n v="1149.3500000000001"/>
    <n v="283.60000000000002"/>
    <n v="573.18000000000006"/>
    <x v="0"/>
  </r>
  <r>
    <s v="       100379"/>
    <s v="100379"/>
    <s v="       100922"/>
    <s v="ORMAR GARDEROBNI"/>
    <x v="0"/>
    <s v="22.07.14"/>
    <s v="01.08.14"/>
    <n v="12.5"/>
    <n v="1"/>
    <n v="2418.75"/>
    <n v="1940.02"/>
    <n v="478.73"/>
    <n v="967.5"/>
    <x v="0"/>
  </r>
  <r>
    <s v="       100380"/>
    <s v="100380"/>
    <s v="       101968"/>
    <s v="STOL OVALNI"/>
    <x v="0"/>
    <s v="22.07.14"/>
    <s v="01.08.14"/>
    <n v="12.5"/>
    <n v="1"/>
    <n v="3662.5"/>
    <n v="2937.62"/>
    <n v="724.88"/>
    <n v="1465"/>
    <x v="0"/>
  </r>
  <r>
    <s v="       100381"/>
    <s v="100381"/>
    <s v="       102131"/>
    <s v="STOLAC DS SILLA"/>
    <x v="0"/>
    <s v="18.07.14"/>
    <s v="01.08.14"/>
    <n v="12.5"/>
    <n v="1"/>
    <n v="620"/>
    <n v="497.29"/>
    <n v="122.71000000000001"/>
    <n v="248"/>
    <x v="0"/>
  </r>
  <r>
    <s v="       100382"/>
    <s v="100382"/>
    <s v="       102131"/>
    <s v="STOLAC DS SILLA"/>
    <x v="0"/>
    <s v="18.07.14"/>
    <s v="01.08.14"/>
    <n v="12.5"/>
    <n v="1"/>
    <n v="620"/>
    <n v="497.29"/>
    <n v="122.71000000000001"/>
    <n v="248"/>
    <x v="0"/>
  </r>
  <r>
    <s v="       100383"/>
    <s v="100383"/>
    <s v="       102131"/>
    <s v="STOLAC DS SILLA"/>
    <x v="0"/>
    <s v="18.07.14"/>
    <s v="01.08.14"/>
    <n v="12.5"/>
    <n v="1"/>
    <n v="620"/>
    <n v="497.29"/>
    <n v="122.71000000000001"/>
    <n v="248"/>
    <x v="0"/>
  </r>
  <r>
    <s v="       100384"/>
    <s v="100384"/>
    <s v="       102131"/>
    <s v="STOLAC DS SILLA"/>
    <x v="0"/>
    <s v="18.07.14"/>
    <s v="01.08.14"/>
    <n v="12.5"/>
    <n v="1"/>
    <n v="620"/>
    <n v="497.29"/>
    <n v="122.71000000000001"/>
    <n v="248"/>
    <x v="0"/>
  </r>
  <r>
    <s v="       100385"/>
    <s v="100385"/>
    <s v="       102131"/>
    <s v="STOLAC DS SILLA"/>
    <x v="0"/>
    <s v="18.07.14"/>
    <s v="01.08.14"/>
    <n v="12.5"/>
    <n v="1"/>
    <n v="620"/>
    <n v="497.29"/>
    <n v="122.71000000000001"/>
    <n v="248"/>
    <x v="0"/>
  </r>
  <r>
    <s v="       100386"/>
    <s v="100386"/>
    <s v="       102131"/>
    <s v="STOLAC DS SILLA"/>
    <x v="0"/>
    <s v="18.07.14"/>
    <s v="01.08.14"/>
    <n v="12.5"/>
    <n v="1"/>
    <n v="620"/>
    <n v="497.29"/>
    <n v="122.71000000000001"/>
    <n v="248"/>
    <x v="0"/>
  </r>
  <r>
    <s v="       100387"/>
    <s v="100387"/>
    <s v="       102131"/>
    <s v="STOLAC DS SILLA"/>
    <x v="0"/>
    <s v="18.07.14"/>
    <s v="01.08.14"/>
    <n v="12.5"/>
    <n v="1"/>
    <n v="620"/>
    <n v="497.29"/>
    <n v="122.71000000000001"/>
    <n v="248"/>
    <x v="0"/>
  </r>
  <r>
    <s v="       100388"/>
    <s v="100388"/>
    <s v="       102131"/>
    <s v="STOLAC DS SILLA"/>
    <x v="0"/>
    <s v="18.07.14"/>
    <s v="01.08.14"/>
    <n v="12.5"/>
    <n v="1"/>
    <n v="620"/>
    <n v="497.29"/>
    <n v="122.71000000000001"/>
    <n v="248"/>
    <x v="0"/>
  </r>
  <r>
    <s v="       100389"/>
    <s v="100389"/>
    <s v="       101025"/>
    <s v="ORMAR UREDSKI"/>
    <x v="0"/>
    <s v="22.07.14"/>
    <s v="01.08.14"/>
    <n v="12.5"/>
    <n v="1"/>
    <n v="1660.5"/>
    <n v="1331.84"/>
    <n v="328.66"/>
    <n v="664.2"/>
    <x v="0"/>
  </r>
  <r>
    <s v="       100392"/>
    <s v="100392"/>
    <s v="       100975"/>
    <s v="ORMAR S DRV.VRATIMA"/>
    <x v="0"/>
    <s v="10.04.07"/>
    <s v="01.05.07"/>
    <n v="12.5"/>
    <n v="1"/>
    <n v="1221.76"/>
    <n v="1221.76"/>
    <n v="0"/>
    <n v="488.70400000000001"/>
    <x v="0"/>
  </r>
  <r>
    <s v="       100393"/>
    <s v="100393"/>
    <s v="       100975"/>
    <s v="ORMAR S DRV.VRATIMA"/>
    <x v="0"/>
    <s v="10.04.07"/>
    <s v="01.05.07"/>
    <n v="12.5"/>
    <n v="1"/>
    <n v="1221.76"/>
    <n v="1221.76"/>
    <n v="0"/>
    <n v="488.70400000000001"/>
    <x v="0"/>
  </r>
  <r>
    <s v="       100394"/>
    <s v="100394"/>
    <s v="       101876"/>
    <s v="STOL 140x37"/>
    <x v="0"/>
    <s v="16.12.14"/>
    <s v="01.01.15"/>
    <n v="12.5"/>
    <n v="1"/>
    <n v="1520"/>
    <n v="1140"/>
    <n v="380"/>
    <n v="608"/>
    <x v="0"/>
  </r>
  <r>
    <s v="       100395"/>
    <s v="100395"/>
    <s v="       101141"/>
    <s v="ORMARIĆ SA 2 POLICE"/>
    <x v="0"/>
    <s v="11.06.07"/>
    <s v="01.07.07"/>
    <n v="12.5"/>
    <n v="1"/>
    <n v="492.78000000000003"/>
    <n v="492.78000000000003"/>
    <n v="0"/>
    <n v="197.11200000000002"/>
    <x v="0"/>
  </r>
  <r>
    <s v="       100396"/>
    <s v="100396"/>
    <s v="       101531"/>
    <s v="RAČ.MSGW Infinity sp2194"/>
    <x v="2"/>
    <s v="15.07.15"/>
    <s v="01.08.15"/>
    <n v="25"/>
    <n v="1"/>
    <n v="4810.3599999999997"/>
    <n v="4810.3599999999997"/>
    <n v="0"/>
    <n v="1924.144"/>
    <x v="0"/>
  </r>
  <r>
    <s v="       100397"/>
    <s v="100397"/>
    <s v="       101238"/>
    <s v="Pisač Lexmark MS310DN"/>
    <x v="2"/>
    <s v="18.11.14"/>
    <s v="01.12.14"/>
    <n v="25"/>
    <n v="1"/>
    <n v="897.5"/>
    <n v="897.5"/>
    <n v="0"/>
    <n v="359"/>
    <x v="0"/>
  </r>
  <r>
    <s v="       100398"/>
    <s v="100398"/>
    <s v="       100702"/>
    <s v="MONITOR LG 22&quot;"/>
    <x v="2"/>
    <s v="15.07.15"/>
    <s v="01.08.15"/>
    <n v="25"/>
    <n v="1"/>
    <n v="1250"/>
    <n v="1250"/>
    <n v="0"/>
    <n v="500"/>
    <x v="0"/>
  </r>
  <r>
    <s v="       100402"/>
    <s v="100402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03"/>
    <s v="100403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04"/>
    <s v="100404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05"/>
    <s v="100405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06"/>
    <s v="100406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07"/>
    <s v="100407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08"/>
    <s v="100408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09"/>
    <s v="100409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10"/>
    <s v="100410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11"/>
    <s v="100411"/>
    <s v="       102186"/>
    <s v="STOLAC STUDIO"/>
    <x v="0"/>
    <s v="23.12.98"/>
    <s v="01.01.99"/>
    <n v="12.5"/>
    <n v="1"/>
    <n v="384.3"/>
    <n v="384.3"/>
    <n v="0"/>
    <n v="153.72000000000003"/>
    <x v="0"/>
  </r>
  <r>
    <s v="       100412"/>
    <s v="100412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13"/>
    <s v="100413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14"/>
    <s v="100414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15"/>
    <s v="100415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16"/>
    <s v="100416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17"/>
    <s v="100417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18"/>
    <s v="100418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19"/>
    <s v="100419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20"/>
    <s v="100420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21"/>
    <s v="100421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22"/>
    <s v="100422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23"/>
    <s v="100423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24"/>
    <s v="100424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25"/>
    <s v="100425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26"/>
    <s v="100426"/>
    <s v="       102251"/>
    <s v="STOLICA HOKLICA (PF)"/>
    <x v="0"/>
    <s v="01.01.97"/>
    <s v="01.02.97"/>
    <n v="12.5"/>
    <n v="1"/>
    <n v="164.97"/>
    <n v="164.97"/>
    <n v="0"/>
    <n v="65.988"/>
    <x v="0"/>
  </r>
  <r>
    <s v="       100428"/>
    <s v="100428"/>
    <s v="       102080"/>
    <s v="STOL S METAL. NOGAMA"/>
    <x v="0"/>
    <s v="01.01.97"/>
    <s v="01.02.97"/>
    <n v="12.5"/>
    <n v="1"/>
    <n v="226.6"/>
    <n v="226.6"/>
    <n v="0"/>
    <n v="90.64"/>
    <x v="0"/>
  </r>
  <r>
    <s v="       100429"/>
    <s v="100429"/>
    <s v="       101829"/>
    <s v="STALAK INOX S KOPLJEM I"/>
    <x v="0"/>
    <s v="17.10.06"/>
    <s v="01.11.06"/>
    <n v="20"/>
    <n v="1"/>
    <n v="2269.2000000000003"/>
    <n v="2269.2000000000003"/>
    <n v="0"/>
    <n v="907.68000000000018"/>
    <x v="0"/>
  </r>
  <r>
    <s v="       100430"/>
    <s v="100430"/>
    <s v="       101829"/>
    <s v="STALAK INOX S KOPLJEM I"/>
    <x v="0"/>
    <s v="17.10.06"/>
    <s v="01.11.06"/>
    <n v="20"/>
    <n v="1"/>
    <n v="2269.2000000000003"/>
    <n v="2269.2000000000003"/>
    <n v="0"/>
    <n v="907.68000000000018"/>
    <x v="0"/>
  </r>
  <r>
    <s v="       100431"/>
    <s v="100431"/>
    <s v="       101829"/>
    <s v="STALAK INOX S KOPLJEM I"/>
    <x v="0"/>
    <s v="17.10.06"/>
    <s v="01.11.06"/>
    <n v="20"/>
    <n v="1"/>
    <n v="2269.2000000000003"/>
    <n v="2269.2000000000003"/>
    <n v="0"/>
    <n v="907.68000000000018"/>
    <x v="0"/>
  </r>
  <r>
    <s v="       100432"/>
    <s v="100432"/>
    <s v="       100171"/>
    <s v="FOTELJA CRNA SLC 381"/>
    <x v="0"/>
    <s v="22.12.97"/>
    <s v="01.01.98"/>
    <n v="12.5"/>
    <n v="1"/>
    <n v="1841.4"/>
    <n v="1841.4"/>
    <n v="0"/>
    <n v="736.56000000000006"/>
    <x v="0"/>
  </r>
  <r>
    <s v="       100435"/>
    <s v="100435"/>
    <s v="       101925"/>
    <s v="STOL DRVENI KONFERENC."/>
    <x v="0"/>
    <s v="01.01.97"/>
    <s v="01.02.97"/>
    <n v="12.5"/>
    <n v="1"/>
    <n v="3804.81"/>
    <n v="3804.81"/>
    <n v="0"/>
    <n v="1521.924"/>
    <x v="0"/>
  </r>
  <r>
    <s v="       100441"/>
    <s v="100441"/>
    <s v="       102279"/>
    <s v="STOLICA ŠTOF S MET. NOG."/>
    <x v="0"/>
    <s v="01.01.97"/>
    <s v="01.02.97"/>
    <n v="12.5"/>
    <n v="1"/>
    <n v="118.78"/>
    <n v="118.78"/>
    <n v="0"/>
    <n v="47.512"/>
    <x v="0"/>
  </r>
  <r>
    <s v="       100460"/>
    <s v="100460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61"/>
    <s v="100461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62"/>
    <s v="100462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63"/>
    <s v="100463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64"/>
    <s v="100464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65"/>
    <s v="100465"/>
    <s v="       102186"/>
    <s v="STOLAC STUDIO"/>
    <x v="0"/>
    <s v="23.11.98"/>
    <s v="01.12.98"/>
    <n v="12.5"/>
    <n v="1"/>
    <n v="384.3"/>
    <n v="384.3"/>
    <n v="0"/>
    <n v="153.72000000000003"/>
    <x v="0"/>
  </r>
  <r>
    <s v="       100466"/>
    <s v="100466"/>
    <s v="       101387"/>
    <s v="PROJEKC. PLATNO 213x213"/>
    <x v="1"/>
    <s v="24.09.03"/>
    <s v="01.10.03"/>
    <n v="20"/>
    <n v="1"/>
    <n v="1796.45"/>
    <n v="1796.45"/>
    <n v="0"/>
    <n v="718.58"/>
    <x v="0"/>
  </r>
  <r>
    <s v="       100471"/>
    <s v="100471"/>
    <s v="       101401"/>
    <s v="PROJEKT.MITSUBISHI XD600U"/>
    <x v="2"/>
    <s v="04.04.11"/>
    <s v="01.05.11"/>
    <n v="25"/>
    <n v="1"/>
    <n v="11088.45"/>
    <n v="11088.45"/>
    <n v="0"/>
    <n v="4435.38"/>
    <x v="0"/>
  </r>
  <r>
    <s v="       100472"/>
    <s v="100472"/>
    <s v="       101618"/>
    <s v="RAČUNALO PRODESK 400 G1"/>
    <x v="2"/>
    <s v="11.06.14"/>
    <s v="01.07.14"/>
    <n v="25"/>
    <n v="1"/>
    <n v="5287.5"/>
    <n v="5287.5"/>
    <n v="0"/>
    <n v="2115"/>
    <x v="0"/>
  </r>
  <r>
    <s v="       100479"/>
    <s v="100479"/>
    <s v="       102250"/>
    <s v="STOLICA HOKLICA (PF)"/>
    <x v="0"/>
    <s v="01.01.97"/>
    <s v="01.02.97"/>
    <n v="12.5"/>
    <n v="0"/>
    <n v="0"/>
    <n v="0"/>
    <n v="0"/>
    <n v="0"/>
    <x v="1"/>
  </r>
  <r>
    <s v="       100480"/>
    <s v="100480"/>
    <s v="       102288"/>
    <s v="STOLICE S NASLONOM ŠTOF"/>
    <x v="0"/>
    <s v="01.01.97"/>
    <s v="01.02.97"/>
    <n v="12.5"/>
    <n v="1"/>
    <n v="118.78"/>
    <n v="118.78"/>
    <n v="0"/>
    <n v="47.512"/>
    <x v="0"/>
  </r>
  <r>
    <s v="       100481"/>
    <s v="100481"/>
    <s v="       102113"/>
    <s v="STOLAC  ŠKOLSKI"/>
    <x v="0"/>
    <s v="15.03.02"/>
    <s v="01.04.02"/>
    <n v="12.5"/>
    <n v="1"/>
    <n v="232.78"/>
    <n v="232.78"/>
    <n v="0"/>
    <n v="93.112000000000009"/>
    <x v="0"/>
  </r>
  <r>
    <s v="       100482"/>
    <s v="100482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83"/>
    <s v="100483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84"/>
    <s v="100484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85"/>
    <s v="100485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86"/>
    <s v="100486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87"/>
    <s v="100487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88"/>
    <s v="100488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89"/>
    <s v="100489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90"/>
    <s v="100490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91"/>
    <s v="100491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92"/>
    <s v="100492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93"/>
    <s v="100493"/>
    <s v="       102187"/>
    <s v="STOLAC ŠKOLSKI"/>
    <x v="0"/>
    <s v="15.03.02"/>
    <s v="01.04.02"/>
    <n v="12.5"/>
    <n v="1"/>
    <n v="232.78"/>
    <n v="232.78"/>
    <n v="0"/>
    <n v="93.112000000000009"/>
    <x v="0"/>
  </r>
  <r>
    <s v="       100494"/>
    <s v="100494"/>
    <s v="       101284"/>
    <s v="PLOČA ZA PROJEK.BIJELA*"/>
    <x v="1"/>
    <s v="06.03.02"/>
    <s v="01.04.02"/>
    <n v="12.5"/>
    <n v="1"/>
    <n v="3038.17"/>
    <n v="3038.17"/>
    <n v="0"/>
    <n v="1215.268"/>
    <x v="0"/>
  </r>
  <r>
    <s v="       100503"/>
    <s v="100503"/>
    <s v="       101470"/>
    <s v="RAČ. PRODESK 400 G2"/>
    <x v="2"/>
    <s v="23.09.14"/>
    <s v="01.10.14"/>
    <n v="25"/>
    <n v="1"/>
    <n v="5287.5"/>
    <n v="5287.5"/>
    <n v="0"/>
    <n v="2115"/>
    <x v="0"/>
  </r>
  <r>
    <s v="       100506"/>
    <s v="100506"/>
    <s v="       102603"/>
    <s v="VJEŠALICA ZIDNA 216x290"/>
    <x v="0"/>
    <s v="29.09.09"/>
    <s v="01.10.09"/>
    <n v="12.5"/>
    <n v="1"/>
    <n v="4317.3"/>
    <n v="4317.3"/>
    <n v="0"/>
    <n v="1726.92"/>
    <x v="0"/>
  </r>
  <r>
    <s v="       100507"/>
    <s v="100507"/>
    <s v="       102603"/>
    <s v="VJEŠALICA ZIDNA 216x290"/>
    <x v="0"/>
    <s v="29.09.09"/>
    <s v="01.10.09"/>
    <n v="12.5"/>
    <n v="1"/>
    <n v="4317.3"/>
    <n v="4317.3"/>
    <n v="0"/>
    <n v="1726.92"/>
    <x v="0"/>
  </r>
  <r>
    <s v="       100508"/>
    <s v="100508"/>
    <s v="       101281"/>
    <s v="PLOČA ŠKOLSKA ZELENA"/>
    <x v="1"/>
    <s v="30.09.09"/>
    <s v="01.10.09"/>
    <n v="12.5"/>
    <n v="1"/>
    <n v="2020.28"/>
    <n v="2020.28"/>
    <n v="0"/>
    <n v="808.11200000000008"/>
    <x v="0"/>
  </r>
  <r>
    <s v="       100509"/>
    <s v="100509"/>
    <s v="       101391"/>
    <s v="PROJEKC.PLATNO 240x240"/>
    <x v="0"/>
    <s v="30.09.09"/>
    <s v="01.10.09"/>
    <n v="20"/>
    <n v="1"/>
    <n v="3874.5"/>
    <n v="3874.5"/>
    <n v="0"/>
    <n v="1549.8000000000002"/>
    <x v="0"/>
  </r>
  <r>
    <s v="       100510"/>
    <s v="100510"/>
    <s v="       101867"/>
    <s v="STOL -KATEDRA"/>
    <x v="0"/>
    <s v="01.01.97"/>
    <s v="01.02.97"/>
    <n v="12.5"/>
    <n v="1"/>
    <n v="1830.05"/>
    <n v="1830.05"/>
    <n v="0"/>
    <n v="732.02"/>
    <x v="0"/>
  </r>
  <r>
    <s v="       100511"/>
    <s v="100511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12"/>
    <s v="100512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13"/>
    <s v="100513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14"/>
    <s v="100514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15"/>
    <s v="100515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16"/>
    <s v="100516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17"/>
    <s v="100517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18"/>
    <s v="100518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19"/>
    <s v="100519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20"/>
    <s v="100520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21"/>
    <s v="100521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22"/>
    <s v="100522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23"/>
    <s v="100523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24"/>
    <s v="100524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25"/>
    <s v="100525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26"/>
    <s v="100526"/>
    <s v="       102169"/>
    <s v="STOLAC PREKL. SA STOLOM"/>
    <x v="0"/>
    <s v="30.09.09"/>
    <s v="01.10.09"/>
    <n v="12.5"/>
    <n v="1"/>
    <n v="5092.2"/>
    <n v="5092.2"/>
    <n v="0"/>
    <n v="2036.88"/>
    <x v="0"/>
  </r>
  <r>
    <s v="       100527"/>
    <s v="100527"/>
    <s v="       101492"/>
    <s v="RAČ.HP COMPAQ 6300PRO"/>
    <x v="2"/>
    <s v="04.10.13"/>
    <s v="01.11.13"/>
    <n v="25"/>
    <n v="1"/>
    <n v="5643.75"/>
    <n v="5643.75"/>
    <n v="0"/>
    <n v="2257.5"/>
    <x v="0"/>
  </r>
  <r>
    <s v="       100528"/>
    <s v="100528"/>
    <s v="       101492"/>
    <s v="RAČ.HP COMPAQ 6300PRO"/>
    <x v="2"/>
    <s v="04.10.13"/>
    <s v="01.11.13"/>
    <n v="25"/>
    <n v="1"/>
    <n v="5643.75"/>
    <n v="5643.75"/>
    <n v="0"/>
    <n v="2257.5"/>
    <x v="0"/>
  </r>
  <r>
    <s v="       100529"/>
    <s v="100529"/>
    <s v="       101492"/>
    <s v="RAČ.HP COMPAQ 6300PRO"/>
    <x v="2"/>
    <s v="04.10.13"/>
    <s v="01.11.13"/>
    <n v="25"/>
    <n v="1"/>
    <n v="5643.75"/>
    <n v="5643.75"/>
    <n v="0"/>
    <n v="2257.5"/>
    <x v="0"/>
  </r>
  <r>
    <s v="       100530"/>
    <s v="100530"/>
    <s v="       101492"/>
    <s v="RAČ.HP COMPAQ 6300PRO"/>
    <x v="2"/>
    <s v="04.10.13"/>
    <s v="01.11.13"/>
    <n v="25"/>
    <n v="1"/>
    <n v="5643.75"/>
    <n v="5643.75"/>
    <n v="0"/>
    <n v="2257.5"/>
    <x v="0"/>
  </r>
  <r>
    <s v="       100531"/>
    <s v="100531"/>
    <s v="       101564"/>
    <s v="RAČUNALO HP COMPAQ 6300PR"/>
    <x v="2"/>
    <s v="08.05.13"/>
    <s v="01.06.13"/>
    <n v="25"/>
    <n v="1"/>
    <n v="5643.75"/>
    <n v="5643.75"/>
    <n v="0"/>
    <n v="2257.5"/>
    <x v="0"/>
  </r>
  <r>
    <s v="       100532"/>
    <s v="100532"/>
    <s v="       101564"/>
    <s v="RAČUNALO HP COMPAQ 6300PR"/>
    <x v="2"/>
    <s v="08.05.13"/>
    <s v="01.06.13"/>
    <n v="25"/>
    <n v="1"/>
    <n v="5643.75"/>
    <n v="5643.75"/>
    <n v="0"/>
    <n v="2257.5"/>
    <x v="0"/>
  </r>
  <r>
    <s v="       100533"/>
    <s v="100533"/>
    <s v="       101618"/>
    <s v="RAČUNALO PRODESK 400 G1"/>
    <x v="2"/>
    <s v="11.06.14"/>
    <s v="01.07.14"/>
    <n v="25"/>
    <n v="1"/>
    <n v="5287.5"/>
    <n v="5287.5"/>
    <n v="0"/>
    <n v="2115"/>
    <x v="0"/>
  </r>
  <r>
    <s v="       100534"/>
    <s v="100534"/>
    <s v="       101618"/>
    <s v="RAČUNALO PRODESK 400 G1"/>
    <x v="2"/>
    <s v="11.06.14"/>
    <s v="01.07.14"/>
    <n v="25"/>
    <n v="1"/>
    <n v="5287.5"/>
    <n v="5287.5"/>
    <n v="0"/>
    <n v="2115"/>
    <x v="0"/>
  </r>
  <r>
    <s v="       100535"/>
    <s v="100535"/>
    <s v="       101618"/>
    <s v="RAČUNALO PRODESK 400 G1"/>
    <x v="2"/>
    <s v="11.06.14"/>
    <s v="01.07.14"/>
    <n v="25"/>
    <n v="1"/>
    <n v="5287.5"/>
    <n v="5287.5"/>
    <n v="0"/>
    <n v="2115"/>
    <x v="0"/>
  </r>
  <r>
    <s v="       100536"/>
    <s v="100536"/>
    <s v="       101618"/>
    <s v="RAČUNALO PRODESK 400 G1"/>
    <x v="2"/>
    <s v="11.06.14"/>
    <s v="01.07.14"/>
    <n v="25"/>
    <n v="1"/>
    <n v="5287.5"/>
    <n v="5287.5"/>
    <n v="0"/>
    <n v="2115"/>
    <x v="0"/>
  </r>
  <r>
    <s v="       100537"/>
    <s v="100537"/>
    <s v="       101564"/>
    <s v="RAČUNALO HP COMPAQ 6300PR"/>
    <x v="2"/>
    <s v="08.05.13"/>
    <s v="01.06.13"/>
    <n v="25"/>
    <n v="1"/>
    <n v="5643.75"/>
    <n v="5643.75"/>
    <n v="0"/>
    <n v="2257.5"/>
    <x v="0"/>
  </r>
  <r>
    <s v="       100538"/>
    <s v="100538"/>
    <s v="       101564"/>
    <s v="RAČUNALO HP COMPAQ 6300PR"/>
    <x v="2"/>
    <s v="08.05.13"/>
    <s v="01.06.13"/>
    <n v="25"/>
    <n v="1"/>
    <n v="5643.75"/>
    <n v="5643.75"/>
    <n v="0"/>
    <n v="2257.5"/>
    <x v="0"/>
  </r>
  <r>
    <s v="       100539"/>
    <s v="100539"/>
    <s v="       101564"/>
    <s v="RAČUNALO HP COMPAQ 6300PR"/>
    <x v="2"/>
    <s v="08.05.13"/>
    <s v="01.06.13"/>
    <n v="25"/>
    <n v="1"/>
    <n v="5643.75"/>
    <n v="5643.75"/>
    <n v="0"/>
    <n v="2257.5"/>
    <x v="0"/>
  </r>
  <r>
    <s v="       100540"/>
    <s v="100540"/>
    <s v="       101564"/>
    <s v="RAČUNALO HP COMPAQ 6300PR"/>
    <x v="2"/>
    <s v="08.05.13"/>
    <s v="01.06.13"/>
    <n v="25"/>
    <n v="1"/>
    <n v="5643.75"/>
    <n v="5643.75"/>
    <n v="0"/>
    <n v="2257.5"/>
    <x v="0"/>
  </r>
  <r>
    <s v="       100541"/>
    <s v="100541"/>
    <s v="       101564"/>
    <s v="RAČUNALO HP COMPAQ 6300PR"/>
    <x v="2"/>
    <s v="08.05.13"/>
    <s v="01.06.13"/>
    <n v="25"/>
    <n v="1"/>
    <n v="5643.75"/>
    <n v="5643.75"/>
    <n v="0"/>
    <n v="2257.5"/>
    <x v="0"/>
  </r>
  <r>
    <s v="       100542"/>
    <s v="100542"/>
    <s v="       101564"/>
    <s v="RAČUNALO HP COMPAQ 6300PR"/>
    <x v="2"/>
    <s v="08.05.13"/>
    <s v="01.06.13"/>
    <n v="25"/>
    <n v="1"/>
    <n v="5643.75"/>
    <n v="5643.75"/>
    <n v="0"/>
    <n v="2257.5"/>
    <x v="0"/>
  </r>
  <r>
    <s v="       100543"/>
    <s v="100543"/>
    <s v="       101618"/>
    <s v="RAČUNALO PRODESK 400 G1"/>
    <x v="2"/>
    <s v="11.06.14"/>
    <s v="01.07.14"/>
    <n v="25"/>
    <n v="1"/>
    <n v="5287.5"/>
    <n v="5287.5"/>
    <n v="0"/>
    <n v="2115"/>
    <x v="0"/>
  </r>
  <r>
    <s v="       100544"/>
    <s v="100544"/>
    <s v="       101388"/>
    <s v="PROJEKC. PLATNO 300x228"/>
    <x v="0"/>
    <s v="10.09.07"/>
    <s v="01.10.07"/>
    <n v="20"/>
    <n v="1"/>
    <n v="5264.3"/>
    <n v="5264.3"/>
    <n v="0"/>
    <n v="2105.7200000000003"/>
    <x v="0"/>
  </r>
  <r>
    <s v="       100545"/>
    <s v="100545"/>
    <s v="       101280"/>
    <s v="PLOČA ŠKOLSKA ZEL.360x120"/>
    <x v="0"/>
    <s v="10.09.07"/>
    <s v="01.10.07"/>
    <n v="12.5"/>
    <n v="1"/>
    <n v="2491.85"/>
    <n v="2491.85"/>
    <n v="0"/>
    <n v="996.74"/>
    <x v="0"/>
  </r>
  <r>
    <s v="       100546"/>
    <s v="100546"/>
    <s v="       100702"/>
    <s v="MONITOR LG 22&quot;"/>
    <x v="2"/>
    <s v="18.09.15"/>
    <s v="01.10.15"/>
    <n v="25"/>
    <n v="1"/>
    <n v="1250"/>
    <n v="1250"/>
    <n v="0"/>
    <n v="500"/>
    <x v="0"/>
  </r>
  <r>
    <s v="       100547"/>
    <s v="100547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48"/>
    <s v="100548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49"/>
    <s v="100549"/>
    <s v="       100702"/>
    <s v="MONITOR LG 22&quot;"/>
    <x v="2"/>
    <s v="18.09.15"/>
    <s v="01.10.15"/>
    <n v="25"/>
    <n v="1"/>
    <n v="1250"/>
    <n v="1250"/>
    <n v="0"/>
    <n v="500"/>
    <x v="0"/>
  </r>
  <r>
    <s v="       100550"/>
    <s v="100550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51"/>
    <s v="100551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52"/>
    <s v="100552"/>
    <s v="       100702"/>
    <s v="MONITOR LG 22&quot;"/>
    <x v="2"/>
    <s v="18.09.15"/>
    <s v="01.10.15"/>
    <n v="25"/>
    <n v="1"/>
    <n v="1250"/>
    <n v="1250"/>
    <n v="0"/>
    <n v="500"/>
    <x v="0"/>
  </r>
  <r>
    <s v="       100553"/>
    <s v="100553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54"/>
    <s v="100554"/>
    <s v="       100702"/>
    <s v="MONITOR LG 22&quot;"/>
    <x v="2"/>
    <s v="18.09.15"/>
    <s v="01.10.15"/>
    <n v="25"/>
    <n v="1"/>
    <n v="1250"/>
    <n v="1250"/>
    <n v="0"/>
    <n v="500"/>
    <x v="0"/>
  </r>
  <r>
    <s v="       100555"/>
    <s v="100555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56"/>
    <s v="100556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57"/>
    <s v="100557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58"/>
    <s v="100558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59"/>
    <s v="100559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60"/>
    <s v="100560"/>
    <s v="       100702"/>
    <s v="MONITOR LG 22&quot;"/>
    <x v="2"/>
    <s v="07.09.15"/>
    <s v="01.10.15"/>
    <n v="25"/>
    <n v="1"/>
    <n v="1250"/>
    <n v="1250"/>
    <n v="0"/>
    <n v="500"/>
    <x v="0"/>
  </r>
  <r>
    <s v="       100561"/>
    <s v="100561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62"/>
    <s v="100562"/>
    <s v="       100702"/>
    <s v="MONITOR LG 22&quot;"/>
    <x v="2"/>
    <s v="18.09.15"/>
    <s v="01.10.15"/>
    <n v="25"/>
    <n v="1"/>
    <n v="1250"/>
    <n v="1250"/>
    <n v="0"/>
    <n v="500"/>
    <x v="0"/>
  </r>
  <r>
    <s v="       100563"/>
    <s v="100563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64"/>
    <s v="100564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65"/>
    <s v="100565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66"/>
    <s v="100566"/>
    <s v="       100702"/>
    <s v="MONITOR LG 22&quot;"/>
    <x v="2"/>
    <s v="18.09.15"/>
    <s v="01.10.15"/>
    <n v="25"/>
    <n v="1"/>
    <n v="1250"/>
    <n v="1250"/>
    <n v="0"/>
    <n v="500"/>
    <x v="0"/>
  </r>
  <r>
    <s v="       100567"/>
    <s v="100567"/>
    <s v="       100702"/>
    <s v="MONITOR LG 22&quot;"/>
    <x v="2"/>
    <s v="18.09.15"/>
    <s v="01.10.15"/>
    <n v="25"/>
    <n v="1"/>
    <n v="1250"/>
    <n v="1250"/>
    <n v="0"/>
    <n v="500"/>
    <x v="0"/>
  </r>
  <r>
    <s v="       100568"/>
    <s v="100568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69"/>
    <s v="100569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0570"/>
    <s v="100570"/>
    <s v="       100702"/>
    <s v="MONITOR LG 22&quot;"/>
    <x v="2"/>
    <s v="18.09.15"/>
    <s v="01.10.15"/>
    <n v="25"/>
    <n v="1"/>
    <n v="1250"/>
    <n v="1250"/>
    <n v="0"/>
    <n v="500"/>
    <x v="0"/>
  </r>
  <r>
    <s v="       100572"/>
    <s v="100572"/>
    <s v="       100702"/>
    <s v="MONITOR LG 22&quot;"/>
    <x v="2"/>
    <s v="18.09.15"/>
    <s v="01.10.15"/>
    <n v="25"/>
    <n v="1"/>
    <n v="1250"/>
    <n v="1250"/>
    <n v="0"/>
    <n v="500"/>
    <x v="0"/>
  </r>
  <r>
    <s v="       100573"/>
    <s v="100573"/>
    <s v="       100702"/>
    <s v="MONITOR LG 22&quot;"/>
    <x v="2"/>
    <s v="18.09.15"/>
    <s v="01.10.15"/>
    <n v="25"/>
    <n v="1"/>
    <n v="1250"/>
    <n v="1250"/>
    <n v="0"/>
    <n v="500"/>
    <x v="0"/>
  </r>
  <r>
    <s v="       100574"/>
    <s v="100574"/>
    <s v="       100702"/>
    <s v="MONITOR LG 22&quot;"/>
    <x v="2"/>
    <s v="18.09.15"/>
    <s v="01.10.15"/>
    <n v="25"/>
    <n v="1"/>
    <n v="1250"/>
    <n v="1250"/>
    <n v="0"/>
    <n v="500"/>
    <x v="0"/>
  </r>
  <r>
    <s v="       100575"/>
    <s v="100575"/>
    <s v="       100702"/>
    <s v="MONITOR LG 22&quot;"/>
    <x v="2"/>
    <s v="18.09.15"/>
    <s v="01.10.15"/>
    <n v="25"/>
    <n v="1"/>
    <n v="1250"/>
    <n v="1250"/>
    <n v="0"/>
    <n v="500"/>
    <x v="0"/>
  </r>
  <r>
    <s v="       100576"/>
    <s v="100576"/>
    <s v="       100630"/>
    <s v="MONITOR 22&quot; DELL"/>
    <x v="2"/>
    <s v="23.09.14"/>
    <s v="01.10.14"/>
    <n v="25"/>
    <n v="1"/>
    <n v="1341.25"/>
    <n v="1341.25"/>
    <n v="0"/>
    <n v="536.5"/>
    <x v="0"/>
  </r>
  <r>
    <s v="       100577"/>
    <s v="100577"/>
    <s v="       100702"/>
    <s v="MONITOR LG 22&quot;"/>
    <x v="2"/>
    <s v="18.09.15"/>
    <s v="01.10.15"/>
    <n v="25"/>
    <n v="1"/>
    <n v="1250"/>
    <n v="1250"/>
    <n v="0"/>
    <n v="500"/>
    <x v="0"/>
  </r>
  <r>
    <s v="       100578"/>
    <s v="100578"/>
    <s v="       100702"/>
    <s v="MONITOR LG 22&quot;"/>
    <x v="2"/>
    <s v="18.09.15"/>
    <s v="01.10.15"/>
    <n v="25"/>
    <n v="1"/>
    <n v="1250"/>
    <n v="1250"/>
    <n v="0"/>
    <n v="500"/>
    <x v="0"/>
  </r>
  <r>
    <s v="       100579"/>
    <s v="100579"/>
    <s v="       100702"/>
    <s v="MONITOR LG 22&quot;"/>
    <x v="2"/>
    <s v="18.09.15"/>
    <s v="01.10.15"/>
    <n v="25"/>
    <n v="1"/>
    <n v="1250"/>
    <n v="1250"/>
    <n v="0"/>
    <n v="500"/>
    <x v="0"/>
  </r>
  <r>
    <s v="       100580"/>
    <s v="100580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81"/>
    <s v="100581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82"/>
    <s v="100582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83"/>
    <s v="100583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84"/>
    <s v="100584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85"/>
    <s v="100585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86"/>
    <s v="100586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87"/>
    <s v="100587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88"/>
    <s v="100588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89"/>
    <s v="100589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90"/>
    <s v="100590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91"/>
    <s v="100591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92"/>
    <s v="100592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93"/>
    <s v="100593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94"/>
    <s v="100594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95"/>
    <s v="100595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96"/>
    <s v="100596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97"/>
    <s v="100597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98"/>
    <s v="100598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599"/>
    <s v="100599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00"/>
    <s v="100600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01"/>
    <s v="100601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02"/>
    <s v="100602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03"/>
    <s v="100603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04"/>
    <s v="100604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05"/>
    <s v="100605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06"/>
    <s v="100606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07"/>
    <s v="100607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08"/>
    <s v="100608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09"/>
    <s v="100609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10"/>
    <s v="100610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11"/>
    <s v="100611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12"/>
    <s v="100612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13"/>
    <s v="100613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14"/>
    <s v="100614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15"/>
    <s v="100615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16"/>
    <s v="100616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17"/>
    <s v="100617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18"/>
    <s v="100618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19"/>
    <s v="100619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20"/>
    <s v="100620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21"/>
    <s v="100621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22"/>
    <s v="100622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23"/>
    <s v="100623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24"/>
    <s v="100624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25"/>
    <s v="100625"/>
    <s v="       100388"/>
    <s v="KLUPA ŠKOLSKA SIVA"/>
    <x v="0"/>
    <s v="27.09.07"/>
    <s v="01.10.07"/>
    <n v="12.5"/>
    <n v="1"/>
    <n v="1600"/>
    <n v="1600"/>
    <n v="0"/>
    <n v="640"/>
    <x v="0"/>
  </r>
  <r>
    <s v="       100626"/>
    <s v="100626"/>
    <s v="       100388"/>
    <s v="KLUPA ŠKOLSKA SIVA"/>
    <x v="0"/>
    <s v="27.09.07"/>
    <s v="01.10.07"/>
    <n v="12.5"/>
    <n v="1"/>
    <n v="1600"/>
    <n v="1600"/>
    <n v="0"/>
    <n v="640"/>
    <x v="0"/>
  </r>
  <r>
    <s v="       100627"/>
    <s v="100627"/>
    <s v="       100388"/>
    <s v="KLUPA ŠKOLSKA SIVA"/>
    <x v="0"/>
    <s v="27.09.07"/>
    <s v="01.10.07"/>
    <n v="12.5"/>
    <n v="1"/>
    <n v="1600"/>
    <n v="1600"/>
    <n v="0"/>
    <n v="640"/>
    <x v="0"/>
  </r>
  <r>
    <s v="       100628"/>
    <s v="100628"/>
    <s v="       100388"/>
    <s v="KLUPA ŠKOLSKA SIVA"/>
    <x v="0"/>
    <s v="27.09.07"/>
    <s v="01.10.07"/>
    <n v="12.5"/>
    <n v="1"/>
    <n v="1600"/>
    <n v="1600"/>
    <n v="0"/>
    <n v="640"/>
    <x v="0"/>
  </r>
  <r>
    <s v="       100629"/>
    <s v="100629"/>
    <s v="       100388"/>
    <s v="KLUPA ŠKOLSKA SIVA"/>
    <x v="0"/>
    <s v="27.09.07"/>
    <s v="01.10.07"/>
    <n v="12.5"/>
    <n v="1"/>
    <n v="1600"/>
    <n v="1600"/>
    <n v="0"/>
    <n v="640"/>
    <x v="0"/>
  </r>
  <r>
    <s v="       100630"/>
    <s v="100630"/>
    <s v="       100388"/>
    <s v="KLUPA ŠKOLSKA SIVA"/>
    <x v="0"/>
    <s v="27.09.07"/>
    <s v="01.10.07"/>
    <n v="12.5"/>
    <n v="1"/>
    <n v="1600"/>
    <n v="1600"/>
    <n v="0"/>
    <n v="640"/>
    <x v="0"/>
  </r>
  <r>
    <s v="       100631"/>
    <s v="100631"/>
    <s v="       100369"/>
    <s v="KATEDRA S ORMARIĆEM"/>
    <x v="0"/>
    <s v="27.09.07"/>
    <s v="01.10.07"/>
    <n v="12.5"/>
    <n v="1"/>
    <n v="4697.1000000000004"/>
    <n v="4697.1000000000004"/>
    <n v="0"/>
    <n v="1878.8400000000001"/>
    <x v="0"/>
  </r>
  <r>
    <s v="       100632"/>
    <s v="100632"/>
    <s v="       100388"/>
    <s v="KLUPA ŠKOLSKA SIVA"/>
    <x v="0"/>
    <s v="27.09.07"/>
    <s v="01.10.07"/>
    <n v="12.5"/>
    <n v="1"/>
    <n v="1600"/>
    <n v="1600"/>
    <n v="0"/>
    <n v="640"/>
    <x v="0"/>
  </r>
  <r>
    <s v="       100633"/>
    <s v="100633"/>
    <s v="       100388"/>
    <s v="KLUPA ŠKOLSKA SIVA"/>
    <x v="0"/>
    <s v="27.09.07"/>
    <s v="01.10.07"/>
    <n v="12.5"/>
    <n v="1"/>
    <n v="1600"/>
    <n v="1600"/>
    <n v="0"/>
    <n v="640"/>
    <x v="0"/>
  </r>
  <r>
    <s v="       100634"/>
    <s v="100634"/>
    <s v="       100388"/>
    <s v="KLUPA ŠKOLSKA SIVA"/>
    <x v="0"/>
    <s v="27.09.07"/>
    <s v="01.10.07"/>
    <n v="12.5"/>
    <n v="1"/>
    <n v="1600"/>
    <n v="1600"/>
    <n v="0"/>
    <n v="640"/>
    <x v="0"/>
  </r>
  <r>
    <s v="       100635"/>
    <s v="100635"/>
    <s v="       100388"/>
    <s v="KLUPA ŠKOLSKA SIVA"/>
    <x v="0"/>
    <s v="27.09.07"/>
    <s v="01.10.07"/>
    <n v="12.5"/>
    <n v="1"/>
    <n v="1600"/>
    <n v="1600"/>
    <n v="0"/>
    <n v="640"/>
    <x v="0"/>
  </r>
  <r>
    <s v="       100636"/>
    <s v="100636"/>
    <s v="       100388"/>
    <s v="KLUPA ŠKOLSKA SIVA"/>
    <x v="0"/>
    <s v="27.09.07"/>
    <s v="01.10.07"/>
    <n v="12.5"/>
    <n v="1"/>
    <n v="1600"/>
    <n v="1600"/>
    <n v="0"/>
    <n v="640"/>
    <x v="0"/>
  </r>
  <r>
    <s v="       100637"/>
    <s v="100637"/>
    <s v="       100388"/>
    <s v="KLUPA ŠKOLSKA SIVA"/>
    <x v="0"/>
    <s v="27.09.07"/>
    <s v="01.10.07"/>
    <n v="12.5"/>
    <n v="1"/>
    <n v="1600"/>
    <n v="1600"/>
    <n v="0"/>
    <n v="640"/>
    <x v="0"/>
  </r>
  <r>
    <s v="       100638"/>
    <s v="100638"/>
    <s v="       100388"/>
    <s v="KLUPA ŠKOLSKA SIVA"/>
    <x v="0"/>
    <s v="27.09.07"/>
    <s v="01.10.07"/>
    <n v="12.5"/>
    <n v="1"/>
    <n v="1600"/>
    <n v="1600"/>
    <n v="0"/>
    <n v="640"/>
    <x v="0"/>
  </r>
  <r>
    <s v="       100639"/>
    <s v="100639"/>
    <s v="       100385"/>
    <s v="KLUPA ŠKOLSKA"/>
    <x v="0"/>
    <s v="01.01.97"/>
    <s v="01.02.97"/>
    <n v="12.5"/>
    <n v="1"/>
    <n v="452.17"/>
    <n v="452.17"/>
    <n v="0"/>
    <n v="180.86800000000002"/>
    <x v="0"/>
  </r>
  <r>
    <s v="       100640"/>
    <s v="100640"/>
    <s v="       100385"/>
    <s v="KLUPA ŠKOLSKA"/>
    <x v="0"/>
    <s v="01.01.97"/>
    <s v="01.02.97"/>
    <n v="12.5"/>
    <n v="1"/>
    <n v="452.17"/>
    <n v="452.17"/>
    <n v="0"/>
    <n v="180.86800000000002"/>
    <x v="0"/>
  </r>
  <r>
    <s v="       100641"/>
    <s v="100641"/>
    <s v="       100385"/>
    <s v="KLUPA ŠKOLSKA"/>
    <x v="0"/>
    <s v="01.01.97"/>
    <s v="01.02.97"/>
    <n v="12.5"/>
    <n v="1"/>
    <n v="452.17"/>
    <n v="452.17"/>
    <n v="0"/>
    <n v="180.86800000000002"/>
    <x v="0"/>
  </r>
  <r>
    <s v="       100642"/>
    <s v="100642"/>
    <s v="       100385"/>
    <s v="KLUPA ŠKOLSKA"/>
    <x v="0"/>
    <s v="01.01.97"/>
    <s v="01.02.97"/>
    <n v="12.5"/>
    <n v="1"/>
    <n v="452.17"/>
    <n v="452.17"/>
    <n v="0"/>
    <n v="180.86800000000002"/>
    <x v="0"/>
  </r>
  <r>
    <s v="       100643"/>
    <s v="100643"/>
    <s v="       100385"/>
    <s v="KLUPA ŠKOLSKA"/>
    <x v="0"/>
    <s v="01.01.97"/>
    <s v="01.02.97"/>
    <n v="12.5"/>
    <n v="1"/>
    <n v="452.17"/>
    <n v="452.17"/>
    <n v="0"/>
    <n v="180.86800000000002"/>
    <x v="0"/>
  </r>
  <r>
    <s v="       100644"/>
    <s v="100644"/>
    <s v="       100385"/>
    <s v="KLUPA ŠKOLSKA"/>
    <x v="0"/>
    <s v="01.01.97"/>
    <s v="01.02.97"/>
    <n v="12.5"/>
    <n v="1"/>
    <n v="452.17"/>
    <n v="452.17"/>
    <n v="0"/>
    <n v="180.86800000000002"/>
    <x v="0"/>
  </r>
  <r>
    <s v="       100645"/>
    <s v="100645"/>
    <s v="       100385"/>
    <s v="KLUPA ŠKOLSKA"/>
    <x v="0"/>
    <s v="01.01.97"/>
    <s v="01.02.97"/>
    <n v="12.5"/>
    <n v="1"/>
    <n v="452.17"/>
    <n v="452.17"/>
    <n v="0"/>
    <n v="180.86800000000002"/>
    <x v="0"/>
  </r>
  <r>
    <s v="       100646"/>
    <s v="100646"/>
    <s v="       100385"/>
    <s v="KLUPA ŠKOLSKA"/>
    <x v="0"/>
    <s v="01.01.97"/>
    <s v="01.02.97"/>
    <n v="12.5"/>
    <n v="1"/>
    <n v="217.54"/>
    <n v="217.54"/>
    <n v="0"/>
    <n v="87.016000000000005"/>
    <x v="0"/>
  </r>
  <r>
    <s v="       100647"/>
    <s v="100647"/>
    <s v="       100385"/>
    <s v="KLUPA ŠKOLSKA"/>
    <x v="0"/>
    <s v="01.01.97"/>
    <s v="01.02.97"/>
    <n v="12.5"/>
    <n v="1"/>
    <n v="217.54"/>
    <n v="217.54"/>
    <n v="0"/>
    <n v="87.016000000000005"/>
    <x v="0"/>
  </r>
  <r>
    <s v="       100648"/>
    <s v="100648"/>
    <s v="       100385"/>
    <s v="KLUPA ŠKOLSKA"/>
    <x v="0"/>
    <s v="01.01.97"/>
    <s v="01.02.97"/>
    <n v="12.5"/>
    <n v="1"/>
    <n v="217.54"/>
    <n v="217.54"/>
    <n v="0"/>
    <n v="87.016000000000005"/>
    <x v="0"/>
  </r>
  <r>
    <s v="       100649"/>
    <s v="100649"/>
    <s v="       100385"/>
    <s v="KLUPA ŠKOLSKA"/>
    <x v="0"/>
    <s v="01.01.97"/>
    <s v="01.02.97"/>
    <n v="12.5"/>
    <n v="1"/>
    <n v="217.54"/>
    <n v="217.54"/>
    <n v="0"/>
    <n v="87.016000000000005"/>
    <x v="0"/>
  </r>
  <r>
    <s v="       100650"/>
    <s v="100650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51"/>
    <s v="100651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52"/>
    <s v="100652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53"/>
    <s v="100653"/>
    <s v="       102133"/>
    <s v="STOLAC KICCA SIVI"/>
    <x v="0"/>
    <s v="21.09.07"/>
    <s v="01.10.07"/>
    <n v="12.5"/>
    <n v="1"/>
    <n v="561.20000000000005"/>
    <n v="561.20000000000005"/>
    <n v="0"/>
    <n v="224.48000000000002"/>
    <x v="0"/>
  </r>
  <r>
    <s v="       100654"/>
    <s v="100654"/>
    <s v="       100625"/>
    <s v="MONITOR 17&quot; (MZ)"/>
    <x v="2"/>
    <s v="17.03.03"/>
    <s v="01.04.03"/>
    <n v="25"/>
    <n v="1"/>
    <n v="3500"/>
    <n v="3500"/>
    <n v="0"/>
    <n v="1400"/>
    <x v="0"/>
  </r>
  <r>
    <s v="       100655"/>
    <s v="100655"/>
    <s v="       100625"/>
    <s v="MONITOR 17&quot; (MZ)"/>
    <x v="2"/>
    <s v="17.03.03"/>
    <s v="01.04.03"/>
    <n v="25"/>
    <n v="1"/>
    <n v="3500"/>
    <n v="3500"/>
    <n v="0"/>
    <n v="1400"/>
    <x v="0"/>
  </r>
  <r>
    <s v="       100656"/>
    <s v="100656"/>
    <s v="       100625"/>
    <s v="MONITOR 17&quot; (MZ)"/>
    <x v="2"/>
    <s v="17.03.03"/>
    <s v="01.04.03"/>
    <n v="25"/>
    <n v="1"/>
    <n v="3500"/>
    <n v="3500"/>
    <n v="0"/>
    <n v="1400"/>
    <x v="0"/>
  </r>
  <r>
    <s v="       100657"/>
    <s v="100657"/>
    <s v="       100625"/>
    <s v="MONITOR 17&quot; (MZ)"/>
    <x v="2"/>
    <s v="17.03.03"/>
    <s v="01.04.03"/>
    <n v="25"/>
    <n v="1"/>
    <n v="3500"/>
    <n v="3500"/>
    <n v="0"/>
    <n v="1400"/>
    <x v="0"/>
  </r>
  <r>
    <s v="       100658"/>
    <s v="100658"/>
    <s v="       100625"/>
    <s v="MONITOR 17&quot; (MZ)"/>
    <x v="2"/>
    <s v="17.03.03"/>
    <s v="01.04.03"/>
    <n v="25"/>
    <n v="1"/>
    <n v="3500"/>
    <n v="3500"/>
    <n v="0"/>
    <n v="1400"/>
    <x v="0"/>
  </r>
  <r>
    <s v="       100659"/>
    <s v="100659"/>
    <s v="       100625"/>
    <s v="MONITOR 17&quot; (MZ)"/>
    <x v="2"/>
    <s v="17.03.03"/>
    <s v="01.04.03"/>
    <n v="25"/>
    <n v="1"/>
    <n v="3500"/>
    <n v="3500"/>
    <n v="0"/>
    <n v="1400"/>
    <x v="0"/>
  </r>
  <r>
    <s v="       100660"/>
    <s v="100660"/>
    <s v="       100625"/>
    <s v="MONITOR 17&quot; (MZ)"/>
    <x v="2"/>
    <s v="17.03.03"/>
    <s v="01.04.03"/>
    <n v="25"/>
    <n v="1"/>
    <n v="3500"/>
    <n v="3500"/>
    <n v="0"/>
    <n v="1400"/>
    <x v="0"/>
  </r>
  <r>
    <s v="       100661"/>
    <s v="100661"/>
    <s v="       100625"/>
    <s v="MONITOR 17&quot; (MZ)"/>
    <x v="2"/>
    <s v="17.03.03"/>
    <s v="01.04.03"/>
    <n v="25"/>
    <n v="1"/>
    <n v="3500"/>
    <n v="3500"/>
    <n v="0"/>
    <n v="1400"/>
    <x v="0"/>
  </r>
  <r>
    <s v="       100662"/>
    <s v="100662"/>
    <s v="       100625"/>
    <s v="MONITOR 17&quot; (MZ)"/>
    <x v="2"/>
    <s v="17.03.03"/>
    <s v="01.04.03"/>
    <n v="25"/>
    <n v="1"/>
    <n v="3500"/>
    <n v="3500"/>
    <n v="0"/>
    <n v="1400"/>
    <x v="0"/>
  </r>
  <r>
    <s v="       100663"/>
    <s v="100663"/>
    <s v="       100625"/>
    <s v="MONITOR 17&quot; (MZ)"/>
    <x v="2"/>
    <s v="17.03.03"/>
    <s v="01.04.03"/>
    <n v="25"/>
    <n v="1"/>
    <n v="3500"/>
    <n v="3500"/>
    <n v="0"/>
    <n v="1400"/>
    <x v="0"/>
  </r>
  <r>
    <s v="       100664"/>
    <s v="100664"/>
    <s v="       100625"/>
    <s v="MONITOR 17&quot; (MZ)"/>
    <x v="2"/>
    <s v="17.03.03"/>
    <s v="01.04.03"/>
    <n v="25"/>
    <n v="1"/>
    <n v="3500"/>
    <n v="3500"/>
    <n v="0"/>
    <n v="1400"/>
    <x v="0"/>
  </r>
  <r>
    <s v="       100665"/>
    <s v="100665"/>
    <s v="       100625"/>
    <s v="MONITOR 17&quot; (MZ)"/>
    <x v="2"/>
    <s v="17.03.03"/>
    <s v="01.04.03"/>
    <n v="25"/>
    <n v="1"/>
    <n v="3500"/>
    <n v="3500"/>
    <n v="0"/>
    <n v="1400"/>
    <x v="0"/>
  </r>
  <r>
    <s v="       100666"/>
    <s v="100666"/>
    <s v="       100625"/>
    <s v="MONITOR 17&quot; (MZ)"/>
    <x v="2"/>
    <s v="17.03.03"/>
    <s v="01.04.03"/>
    <n v="25"/>
    <n v="1"/>
    <n v="3500"/>
    <n v="3500"/>
    <n v="0"/>
    <n v="1400"/>
    <x v="0"/>
  </r>
  <r>
    <s v="       100667"/>
    <s v="100667"/>
    <s v="       100625"/>
    <s v="MONITOR 17&quot; (MZ)"/>
    <x v="2"/>
    <s v="17.03.03"/>
    <s v="01.04.03"/>
    <n v="25"/>
    <n v="1"/>
    <n v="3500"/>
    <n v="3500"/>
    <n v="0"/>
    <n v="1400"/>
    <x v="0"/>
  </r>
  <r>
    <s v="       100668"/>
    <s v="100668"/>
    <s v="       100639"/>
    <s v="MONITOR 23&quot; DELL U2312HM"/>
    <x v="2"/>
    <s v="08.05.13"/>
    <s v="01.06.13"/>
    <n v="25"/>
    <n v="1"/>
    <n v="1481.25"/>
    <n v="1481.25"/>
    <n v="0"/>
    <n v="592.5"/>
    <x v="0"/>
  </r>
  <r>
    <s v="       100669"/>
    <s v="100669"/>
    <s v="       100639"/>
    <s v="MONITOR 23&quot; DELL U2312HM"/>
    <x v="2"/>
    <s v="08.05.13"/>
    <s v="01.06.13"/>
    <n v="25"/>
    <n v="1"/>
    <n v="1481.25"/>
    <n v="1481.25"/>
    <n v="0"/>
    <n v="592.5"/>
    <x v="0"/>
  </r>
  <r>
    <s v="       100670"/>
    <s v="100670"/>
    <s v="       100639"/>
    <s v="MONITOR 23&quot; DELL U2312HM"/>
    <x v="2"/>
    <s v="08.05.13"/>
    <s v="01.06.13"/>
    <n v="25"/>
    <n v="1"/>
    <n v="1481.25"/>
    <n v="1481.25"/>
    <n v="0"/>
    <n v="592.5"/>
    <x v="0"/>
  </r>
  <r>
    <s v="       100671"/>
    <s v="100671"/>
    <s v="       102268"/>
    <s v="STOLICA RADNA SYNERGIE"/>
    <x v="0"/>
    <s v="25.09.06"/>
    <s v="01.10.06"/>
    <n v="12.5"/>
    <n v="1"/>
    <n v="1419.84"/>
    <n v="1419.84"/>
    <n v="0"/>
    <n v="567.93600000000004"/>
    <x v="0"/>
  </r>
  <r>
    <s v="       100672"/>
    <s v="100672"/>
    <s v="       100373"/>
    <s v="KATEDRA+VRATA/06"/>
    <x v="0"/>
    <s v="01.01.97"/>
    <s v="01.02.97"/>
    <n v="12.5"/>
    <n v="1"/>
    <n v="11387.72"/>
    <n v="11387.72"/>
    <n v="0"/>
    <n v="4555.0879999999997"/>
    <x v="0"/>
  </r>
  <r>
    <s v="       100673"/>
    <s v="100673"/>
    <s v="       101397"/>
    <s v="PROJEKCIJSKO PLATNO 280X2"/>
    <x v="1"/>
    <s v="20.09.06"/>
    <s v="01.10.06"/>
    <n v="20"/>
    <n v="1"/>
    <n v="5246"/>
    <n v="5246"/>
    <n v="0"/>
    <n v="2098.4"/>
    <x v="0"/>
  </r>
  <r>
    <s v="       100674"/>
    <s v="100674"/>
    <s v="       101264"/>
    <s v="PLOČA BIJELA 240X120"/>
    <x v="0"/>
    <s v="20.09.06"/>
    <s v="01.10.06"/>
    <n v="12.5"/>
    <n v="1"/>
    <n v="1832.44"/>
    <n v="1832.44"/>
    <n v="0"/>
    <n v="732.97600000000011"/>
    <x v="0"/>
  </r>
  <r>
    <s v="       100675"/>
    <s v="100675"/>
    <s v="       101264"/>
    <s v="PLOČA BIJELA 240X120"/>
    <x v="0"/>
    <s v="20.09.06"/>
    <s v="01.10.06"/>
    <n v="12.5"/>
    <n v="1"/>
    <n v="1832.44"/>
    <n v="1832.44"/>
    <n v="0"/>
    <n v="732.97600000000011"/>
    <x v="0"/>
  </r>
  <r>
    <s v="       100676"/>
    <s v="100676"/>
    <s v="       102254"/>
    <s v="STOLICA KONF.SA PREKLOP."/>
    <x v="0"/>
    <s v="25.09.06"/>
    <s v="01.10.06"/>
    <n v="12.5"/>
    <n v="1"/>
    <n v="617.32000000000005"/>
    <n v="617.32000000000005"/>
    <n v="0"/>
    <n v="246.92800000000003"/>
    <x v="0"/>
  </r>
  <r>
    <s v="       100677"/>
    <s v="100677"/>
    <s v="       102254"/>
    <s v="STOLICA KONF.SA PREKLOP."/>
    <x v="0"/>
    <s v="25.09.06"/>
    <s v="01.10.06"/>
    <n v="12.5"/>
    <n v="1"/>
    <n v="617.32000000000005"/>
    <n v="617.32000000000005"/>
    <n v="0"/>
    <n v="246.92800000000003"/>
    <x v="0"/>
  </r>
  <r>
    <s v="       100678"/>
    <s v="100678"/>
    <s v="       102254"/>
    <s v="STOLICA KONF.SA PREKLOP."/>
    <x v="0"/>
    <s v="25.09.06"/>
    <s v="01.10.06"/>
    <n v="12.5"/>
    <n v="1"/>
    <n v="617.32000000000005"/>
    <n v="617.32000000000005"/>
    <n v="0"/>
    <n v="246.92800000000003"/>
    <x v="0"/>
  </r>
  <r>
    <s v="       100679"/>
    <s v="100679"/>
    <s v="       102254"/>
    <s v="STOLICA KONF.SA PREKLOP."/>
    <x v="0"/>
    <s v="25.09.06"/>
    <s v="01.10.06"/>
    <n v="12.5"/>
    <n v="1"/>
    <n v="617.32000000000005"/>
    <n v="617.32000000000005"/>
    <n v="0"/>
    <n v="246.92800000000003"/>
    <x v="0"/>
  </r>
  <r>
    <s v="       100680"/>
    <s v="100680"/>
    <s v="       102254"/>
    <s v="STOLICA KONF.SA PREKLOP."/>
    <x v="0"/>
    <s v="25.09.06"/>
    <s v="01.10.06"/>
    <n v="12.5"/>
    <n v="1"/>
    <n v="617.32000000000005"/>
    <n v="617.32000000000005"/>
    <n v="0"/>
    <n v="246.92800000000003"/>
    <x v="0"/>
  </r>
  <r>
    <s v="       100681"/>
    <s v="100681"/>
    <s v="       102254"/>
    <s v="STOLICA KONF.SA PREKLOP."/>
    <x v="0"/>
    <s v="25.09.06"/>
    <s v="01.10.06"/>
    <n v="12.5"/>
    <n v="1"/>
    <n v="617.32000000000005"/>
    <n v="617.32000000000005"/>
    <n v="0"/>
    <n v="246.92800000000003"/>
    <x v="0"/>
  </r>
  <r>
    <s v="       100682"/>
    <s v="100682"/>
    <s v="       102254"/>
    <s v="STOLICA KONF.SA PREKLOP."/>
    <x v="0"/>
    <s v="25.09.06"/>
    <s v="01.10.06"/>
    <n v="12.5"/>
    <n v="1"/>
    <n v="617.32000000000005"/>
    <n v="617.32000000000005"/>
    <n v="0"/>
    <n v="246.92800000000003"/>
    <x v="0"/>
  </r>
  <r>
    <s v="       100683"/>
    <s v="100683"/>
    <s v="       102254"/>
    <s v="STOLICA KONF.SA PREKLOP."/>
    <x v="0"/>
    <s v="25.09.06"/>
    <s v="01.10.06"/>
    <n v="12.5"/>
    <n v="1"/>
    <n v="617.32000000000005"/>
    <n v="617.32000000000005"/>
    <n v="0"/>
    <n v="246.92800000000003"/>
    <x v="0"/>
  </r>
  <r>
    <s v="       100684"/>
    <s v="100684"/>
    <s v="       102226"/>
    <s v="STOLCI SYMPOSIUM 8100  ko"/>
    <x v="0"/>
    <s v="02.01.13"/>
    <s v="01.02.13"/>
    <n v="12.5"/>
    <n v="1"/>
    <n v="81800.150000000009"/>
    <n v="81800.150000000009"/>
    <n v="0"/>
    <n v="32720.060000000005"/>
    <x v="0"/>
  </r>
  <r>
    <s v="       100685"/>
    <s v="100685"/>
    <s v="       100448"/>
    <s v="Kuhinjski elementi i šank"/>
    <x v="1"/>
    <s v="04.03.15"/>
    <s v="01.04.15"/>
    <n v="12.5"/>
    <n v="1"/>
    <n v="5748.75"/>
    <n v="3652.83"/>
    <n v="2095.92"/>
    <n v="2299.5"/>
    <x v="0"/>
  </r>
  <r>
    <s v="       100698"/>
    <s v="100698"/>
    <s v="       101275"/>
    <s v="PLOČA ŠKOLSKA"/>
    <x v="0"/>
    <s v="30.09.09"/>
    <s v="01.10.09"/>
    <n v="12.5"/>
    <n v="1"/>
    <n v="1180.8"/>
    <n v="1180.8"/>
    <n v="0"/>
    <n v="472.32"/>
    <x v="0"/>
  </r>
  <r>
    <s v="       100699"/>
    <s v="100699"/>
    <s v="       101275"/>
    <s v="PLOČA ŠKOLSKA"/>
    <x v="0"/>
    <s v="30.09.09"/>
    <s v="01.10.09"/>
    <n v="12.5"/>
    <n v="1"/>
    <n v="1180.8"/>
    <n v="1180.8"/>
    <n v="0"/>
    <n v="472.32"/>
    <x v="0"/>
  </r>
  <r>
    <s v="       100700"/>
    <s v="100700"/>
    <s v="       101275"/>
    <s v="PLOČA ŠKOLSKA"/>
    <x v="0"/>
    <s v="30.09.09"/>
    <s v="01.10.09"/>
    <n v="12.5"/>
    <n v="1"/>
    <n v="1180.8"/>
    <n v="1180.8"/>
    <n v="0"/>
    <n v="472.32"/>
    <x v="0"/>
  </r>
  <r>
    <s v="       100701"/>
    <s v="100701"/>
    <s v="       101275"/>
    <s v="PLOČA ŠKOLSKA"/>
    <x v="0"/>
    <s v="30.09.09"/>
    <s v="01.10.09"/>
    <n v="12.5"/>
    <n v="1"/>
    <n v="1180.8"/>
    <n v="1180.8"/>
    <n v="0"/>
    <n v="472.32"/>
    <x v="0"/>
  </r>
  <r>
    <s v="       100702"/>
    <s v="100702"/>
    <s v="       101396"/>
    <s v="PROJEKCIJSKO PLATNO"/>
    <x v="1"/>
    <s v="04.12.09"/>
    <s v="01.01.10"/>
    <n v="20"/>
    <n v="1"/>
    <n v="8029.4400000000005"/>
    <n v="8029.4400000000005"/>
    <n v="0"/>
    <n v="3211.7760000000003"/>
    <x v="0"/>
  </r>
  <r>
    <s v="       100703"/>
    <s v="100703"/>
    <s v="       100257"/>
    <s v="GOVORNICA 60x60x125"/>
    <x v="1"/>
    <s v="30.09.09"/>
    <s v="01.10.09"/>
    <n v="12.5"/>
    <n v="1"/>
    <n v="4782.24"/>
    <n v="4782.24"/>
    <n v="0"/>
    <n v="1912.896"/>
    <x v="0"/>
  </r>
  <r>
    <s v="       100704"/>
    <s v="100704"/>
    <s v="       100372"/>
    <s v="KATEDRA/STOL S ORMARIĆEM"/>
    <x v="0"/>
    <s v="30.09.09"/>
    <s v="01.10.09"/>
    <n v="12.5"/>
    <n v="1"/>
    <n v="36604.800000000003"/>
    <n v="36604.800000000003"/>
    <n v="0"/>
    <n v="14641.920000000002"/>
    <x v="0"/>
  </r>
  <r>
    <s v="       100705"/>
    <s v="100705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06"/>
    <s v="100706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07"/>
    <s v="100707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08"/>
    <s v="100708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09"/>
    <s v="100709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10"/>
    <s v="100710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11"/>
    <s v="100711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12"/>
    <s v="100712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13"/>
    <s v="100713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14"/>
    <s v="100714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15"/>
    <s v="100715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16"/>
    <s v="100716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17"/>
    <s v="100717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18"/>
    <s v="100718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19"/>
    <s v="100719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20"/>
    <s v="100720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21"/>
    <s v="100721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22"/>
    <s v="100722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23"/>
    <s v="100723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24"/>
    <s v="100724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25"/>
    <s v="100725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26"/>
    <s v="100726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27"/>
    <s v="100727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28"/>
    <s v="100728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29"/>
    <s v="100729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30"/>
    <s v="100730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31"/>
    <s v="100731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32"/>
    <s v="100732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33"/>
    <s v="100733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34"/>
    <s v="100734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35"/>
    <s v="100735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36"/>
    <s v="100736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37"/>
    <s v="100737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38"/>
    <s v="100738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39"/>
    <s v="100739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40"/>
    <s v="100740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41"/>
    <s v="100741"/>
    <s v="       102112"/>
    <s v="STOLAC- PLOHA ZA PISANJE"/>
    <x v="0"/>
    <s v="30.09.09"/>
    <s v="01.10.09"/>
    <n v="12.5"/>
    <n v="1"/>
    <n v="9162.9600000000009"/>
    <n v="9162.9600000000009"/>
    <n v="0"/>
    <n v="3665.1840000000007"/>
    <x v="0"/>
  </r>
  <r>
    <s v="       100742"/>
    <s v="100742"/>
    <s v="       102112"/>
    <s v="STOLAC- PLOHA ZA PISANJE"/>
    <x v="0"/>
    <s v="30.09.09"/>
    <s v="01.10.09"/>
    <n v="12.5"/>
    <n v="1"/>
    <n v="4583.28"/>
    <n v="4583.28"/>
    <n v="0"/>
    <n v="1833.3119999999999"/>
    <x v="0"/>
  </r>
  <r>
    <s v="       100749"/>
    <s v="100749"/>
    <s v="       100948"/>
    <s v="ORMAR METALNI ZELENI"/>
    <x v="0"/>
    <s v="01.01.97"/>
    <s v="01.02.97"/>
    <n v="12.5"/>
    <n v="1"/>
    <n v="1053.48"/>
    <n v="1053.48"/>
    <n v="0"/>
    <n v="421.39200000000005"/>
    <x v="0"/>
  </r>
  <r>
    <s v="       100750"/>
    <s v="100750"/>
    <s v="       100948"/>
    <s v="ORMAR METALNI ZELENI"/>
    <x v="0"/>
    <s v="01.01.97"/>
    <s v="01.02.97"/>
    <n v="12.5"/>
    <n v="1"/>
    <n v="1053.48"/>
    <n v="1053.48"/>
    <n v="0"/>
    <n v="421.39200000000005"/>
    <x v="0"/>
  </r>
  <r>
    <s v="       100751"/>
    <s v="100751"/>
    <s v="       100234"/>
    <s v="GARDEROBNI ORMAR CRNI"/>
    <x v="0"/>
    <s v="01.01.97"/>
    <s v="01.02.97"/>
    <n v="12.5"/>
    <n v="1"/>
    <n v="282.61"/>
    <n v="282.61"/>
    <n v="0"/>
    <n v="113.04400000000001"/>
    <x v="0"/>
  </r>
  <r>
    <s v="       100752"/>
    <s v="100752"/>
    <s v="       102075"/>
    <s v="STOL RADNI ZA KOMPJUTER"/>
    <x v="0"/>
    <s v="02.02.01"/>
    <s v="01.03.01"/>
    <n v="12.5"/>
    <n v="1"/>
    <n v="1011.26"/>
    <n v="1011.26"/>
    <n v="0"/>
    <n v="404.50400000000002"/>
    <x v="0"/>
  </r>
  <r>
    <s v="       100753"/>
    <s v="100753"/>
    <s v="       102075"/>
    <s v="STOL RADNI ZA KOMPJUTER"/>
    <x v="0"/>
    <s v="02.02.01"/>
    <s v="01.03.01"/>
    <n v="12.5"/>
    <n v="1"/>
    <n v="1011.26"/>
    <n v="1011.26"/>
    <n v="0"/>
    <n v="404.50400000000002"/>
    <x v="0"/>
  </r>
  <r>
    <s v="       100754"/>
    <s v="100754"/>
    <s v="       102548"/>
    <s v="VILIČAR SPARTAK"/>
    <x v="1"/>
    <s v="26.04.04"/>
    <s v="01.05.04"/>
    <n v="20"/>
    <n v="1"/>
    <n v="1199.26"/>
    <n v="1199.26"/>
    <n v="0"/>
    <n v="479.70400000000001"/>
    <x v="0"/>
  </r>
  <r>
    <s v="       100755"/>
    <s v="100755"/>
    <s v="       100035"/>
    <s v="APARAT ZA VARENJE"/>
    <x v="1"/>
    <s v="29.04.05"/>
    <s v="01.05.05"/>
    <n v="20"/>
    <n v="1"/>
    <n v="1683.16"/>
    <n v="1683.16"/>
    <n v="0"/>
    <n v="673.26400000000012"/>
    <x v="0"/>
  </r>
  <r>
    <s v="       100756"/>
    <s v="100756"/>
    <s v="       102553"/>
    <s v="VISOKOTLAČNI ČISTAČ"/>
    <x v="1"/>
    <s v="15.11.05"/>
    <s v="01.12.05"/>
    <n v="20"/>
    <n v="1"/>
    <n v="2899"/>
    <n v="2899"/>
    <n v="0"/>
    <n v="1159.6000000000001"/>
    <x v="0"/>
  </r>
  <r>
    <s v="       100757"/>
    <s v="100757"/>
    <s v="       100424"/>
    <s v="KOMPRES.EINHELL ZA BOJANJ"/>
    <x v="1"/>
    <s v="01.09.06"/>
    <s v="01.10.06"/>
    <n v="20"/>
    <n v="1"/>
    <n v="1040.06"/>
    <n v="1040.06"/>
    <n v="0"/>
    <n v="416.024"/>
    <x v="0"/>
  </r>
  <r>
    <s v="       100758"/>
    <s v="100758"/>
    <s v="       101160"/>
    <s v="ORMARIĆ ZIDNI 99x76x32cm"/>
    <x v="0"/>
    <s v="17.04.07"/>
    <s v="01.05.07"/>
    <n v="12.5"/>
    <n v="1"/>
    <n v="1769"/>
    <n v="1769"/>
    <n v="0"/>
    <n v="707.6"/>
    <x v="0"/>
  </r>
  <r>
    <s v="       100759"/>
    <s v="100759"/>
    <s v="       100337"/>
    <s v="IZVIJAČ SF 1213.0"/>
    <x v="1"/>
    <s v="13.05.10"/>
    <s v="01.06.10"/>
    <n v="20"/>
    <n v="1"/>
    <n v="2236.4900000000002"/>
    <n v="2236.4900000000002"/>
    <n v="0"/>
    <n v="894.59600000000012"/>
    <x v="0"/>
  </r>
  <r>
    <s v="       100760"/>
    <s v="100760"/>
    <s v="       101616"/>
    <s v="RAČUNALO PRO 3500"/>
    <x v="2"/>
    <s v="23.11.12"/>
    <s v="01.12.12"/>
    <n v="25"/>
    <n v="1"/>
    <n v="5041.47"/>
    <n v="5041.47"/>
    <n v="0"/>
    <n v="2016.5880000000002"/>
    <x v="0"/>
  </r>
  <r>
    <s v="       100761"/>
    <s v="100761"/>
    <s v="       100633"/>
    <s v="MONITOR 22&quot; LA2206xc"/>
    <x v="2"/>
    <s v="23.11.12"/>
    <s v="01.12.12"/>
    <n v="25"/>
    <n v="1"/>
    <n v="1759.13"/>
    <n v="1759.13"/>
    <n v="0"/>
    <n v="703.65200000000004"/>
    <x v="0"/>
  </r>
  <r>
    <s v="       100766"/>
    <s v="100766"/>
    <s v="       102316"/>
    <s v="STROJ ZA UNIŠTAV.PAPIRA"/>
    <x v="1"/>
    <s v="19.02.02"/>
    <s v="01.03.02"/>
    <n v="20"/>
    <n v="1"/>
    <n v="854"/>
    <n v="854"/>
    <n v="0"/>
    <n v="341.6"/>
    <x v="0"/>
  </r>
  <r>
    <s v="       100767"/>
    <s v="100767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0769"/>
    <s v="100769"/>
    <s v="       101414"/>
    <s v="PROJEKTOR OPTOMA EW615"/>
    <x v="1"/>
    <s v="09.10.12"/>
    <s v="01.11.12"/>
    <n v="25"/>
    <n v="1"/>
    <n v="8000"/>
    <n v="8000"/>
    <n v="0"/>
    <n v="3200"/>
    <x v="0"/>
  </r>
  <r>
    <s v="       100771"/>
    <s v="100771"/>
    <s v="       100433"/>
    <s v="KONTEJNER ZA SMEĆE"/>
    <x v="1"/>
    <s v="01.01.97"/>
    <s v="01.02.97"/>
    <n v="20"/>
    <n v="1"/>
    <n v="2217.4500000000003"/>
    <n v="2217.4500000000003"/>
    <n v="0"/>
    <n v="886.98000000000013"/>
    <x v="0"/>
  </r>
  <r>
    <s v="       100772"/>
    <s v="100772"/>
    <s v="       100433"/>
    <s v="KONTEJNER ZA SMEĆE"/>
    <x v="1"/>
    <s v="01.01.97"/>
    <s v="01.02.97"/>
    <n v="20"/>
    <n v="1"/>
    <n v="2217.4500000000003"/>
    <n v="2217.4500000000003"/>
    <n v="0"/>
    <n v="886.98000000000013"/>
    <x v="0"/>
  </r>
  <r>
    <s v="       100773"/>
    <s v="100773"/>
    <s v="       102544"/>
    <s v="VIDEONADZOR"/>
    <x v="1"/>
    <s v="07.05.10"/>
    <s v="01.06.10"/>
    <n v="20"/>
    <n v="1"/>
    <n v="16997.78"/>
    <n v="16997.78"/>
    <n v="0"/>
    <n v="6799.1120000000001"/>
    <x v="0"/>
  </r>
  <r>
    <s v="       100774"/>
    <s v="100774"/>
    <s v="       100360"/>
    <s v="KANTA ZA SMEČE ADMIRAL 85"/>
    <x v="1"/>
    <s v="19.12.06"/>
    <s v="01.01.07"/>
    <n v="20"/>
    <n v="1"/>
    <n v="1610.4"/>
    <n v="1610.4"/>
    <n v="0"/>
    <n v="644.16000000000008"/>
    <x v="0"/>
  </r>
  <r>
    <s v="       100777"/>
    <s v="100777"/>
    <s v="       100394"/>
    <s v="KLUPA ZA SJEDENJE 300x45x"/>
    <x v="0"/>
    <s v="23.12.08"/>
    <s v="01.01.09"/>
    <n v="12.5"/>
    <n v="1"/>
    <n v="4953.2"/>
    <n v="4953.2"/>
    <n v="0"/>
    <n v="1981.28"/>
    <x v="0"/>
  </r>
  <r>
    <s v="       100778"/>
    <s v="100778"/>
    <s v="       100394"/>
    <s v="KLUPA ZA SJEDENJE 300x45x"/>
    <x v="0"/>
    <s v="19.05.09"/>
    <s v="01.06.09"/>
    <n v="12.5"/>
    <n v="1"/>
    <n v="4953.2"/>
    <n v="4953.2"/>
    <n v="0"/>
    <n v="1981.28"/>
    <x v="0"/>
  </r>
  <r>
    <s v="       100779"/>
    <s v="100779"/>
    <s v="       100394"/>
    <s v="KLUPA ZA SJEDENJE 300x45x"/>
    <x v="0"/>
    <s v="19.05.09"/>
    <s v="01.06.09"/>
    <n v="12.5"/>
    <n v="1"/>
    <n v="4953.2"/>
    <n v="4953.2"/>
    <n v="0"/>
    <n v="1981.28"/>
    <x v="0"/>
  </r>
  <r>
    <s v="       100780"/>
    <s v="100780"/>
    <s v="       100394"/>
    <s v="KLUPA ZA SJEDENJE 300x45x"/>
    <x v="0"/>
    <s v="23.12.08"/>
    <s v="01.01.09"/>
    <n v="12.5"/>
    <n v="1"/>
    <n v="4953.2"/>
    <n v="4953.2"/>
    <n v="0"/>
    <n v="1981.28"/>
    <x v="0"/>
  </r>
  <r>
    <s v="       100781"/>
    <s v="100781"/>
    <s v="       100849"/>
    <s v="OGLASNA PLOČA 6x116x140x3"/>
    <x v="1"/>
    <s v="19.05.09"/>
    <s v="01.06.09"/>
    <n v="12.5"/>
    <n v="1"/>
    <n v="21493.350000000002"/>
    <n v="21493.350000000002"/>
    <n v="0"/>
    <n v="8597.340000000002"/>
    <x v="0"/>
  </r>
  <r>
    <s v="       100782"/>
    <s v="100782"/>
    <s v="       100848"/>
    <s v="OGLASNA PLOČA 5x100x140x1"/>
    <x v="1"/>
    <s v="19.05.09"/>
    <s v="01.06.09"/>
    <n v="12.5"/>
    <n v="1"/>
    <n v="24235.3"/>
    <n v="24235.3"/>
    <n v="0"/>
    <n v="9694.1200000000008"/>
    <x v="0"/>
  </r>
  <r>
    <s v="       100783"/>
    <s v="100783"/>
    <s v="       100847"/>
    <s v="OGLASNA PLOČA 130x140x14"/>
    <x v="1"/>
    <s v="19.05.09"/>
    <s v="01.06.09"/>
    <n v="12.5"/>
    <n v="1"/>
    <n v="5490"/>
    <n v="5490"/>
    <n v="0"/>
    <n v="2196"/>
    <x v="0"/>
  </r>
  <r>
    <s v="       100784"/>
    <s v="100784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0785"/>
    <s v="100785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0786"/>
    <s v="100786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0787"/>
    <s v="100787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0788"/>
    <s v="100788"/>
    <s v="       100847"/>
    <s v="OGLASNA PLOČA 130x140x14"/>
    <x v="1"/>
    <s v="19.05.09"/>
    <s v="01.06.09"/>
    <n v="12.5"/>
    <n v="1"/>
    <n v="5490"/>
    <n v="5490"/>
    <n v="0"/>
    <n v="2196"/>
    <x v="0"/>
  </r>
  <r>
    <s v="       100789"/>
    <s v="100789"/>
    <s v="       102307"/>
    <s v="STOLIĆ ZA KOMPJUTER"/>
    <x v="0"/>
    <s v="16.04.07"/>
    <s v="01.05.07"/>
    <n v="12.5"/>
    <n v="1"/>
    <n v="1834.78"/>
    <n v="1834.78"/>
    <n v="0"/>
    <n v="733.91200000000003"/>
    <x v="0"/>
  </r>
  <r>
    <s v="       100790"/>
    <s v="100790"/>
    <s v="       101672"/>
    <s v="SAT DIGITALNI ELEKTRIČNI"/>
    <x v="1"/>
    <s v="19.05.09"/>
    <s v="01.06.09"/>
    <n v="20"/>
    <n v="1"/>
    <n v="4581.71"/>
    <n v="4581.71"/>
    <n v="0"/>
    <n v="1832.6840000000002"/>
    <x v="0"/>
  </r>
  <r>
    <s v="       100791"/>
    <s v="100791"/>
    <s v="       101169"/>
    <s v="PANO LEXAN 1050x2000mm"/>
    <x v="1"/>
    <s v="14.02.10"/>
    <s v="01.03.10"/>
    <n v="12.5"/>
    <n v="1"/>
    <n v="2118.7800000000002"/>
    <n v="2118.7800000000002"/>
    <n v="0"/>
    <n v="847.51200000000017"/>
    <x v="0"/>
  </r>
  <r>
    <s v="       100793"/>
    <s v="100793"/>
    <s v="       100999"/>
    <s v="ORMAR SA ZAOK.VRATIMA 156"/>
    <x v="0"/>
    <s v="18.11.08"/>
    <s v="01.12.08"/>
    <n v="12.5"/>
    <n v="1"/>
    <n v="5218.55"/>
    <n v="5218.55"/>
    <n v="0"/>
    <n v="2087.42"/>
    <x v="0"/>
  </r>
  <r>
    <s v="       100794"/>
    <s v="100794"/>
    <s v="       102193"/>
    <s v="STOLAC UREDSKI-CRVENI"/>
    <x v="0"/>
    <s v="22.12.03"/>
    <s v="01.01.04"/>
    <n v="12.5"/>
    <n v="1"/>
    <n v="1085.43"/>
    <n v="1085.43"/>
    <n v="0"/>
    <n v="434.17200000000003"/>
    <x v="0"/>
  </r>
  <r>
    <s v="       100796"/>
    <s v="100796"/>
    <s v="       101449"/>
    <s v="PULT SA 2 LADICE U PORTI"/>
    <x v="1"/>
    <s v="18.11.08"/>
    <s v="01.12.08"/>
    <n v="12.5"/>
    <n v="1"/>
    <n v="7606.7"/>
    <n v="7606.7"/>
    <n v="0"/>
    <n v="3042.6800000000003"/>
    <x v="0"/>
  </r>
  <r>
    <s v="       100797"/>
    <s v="100797"/>
    <s v="       101155"/>
    <s v="ORMARIĆ ZA KLJUČEVE"/>
    <x v="0"/>
    <s v="30.09.09"/>
    <s v="01.10.09"/>
    <n v="12.5"/>
    <n v="1"/>
    <n v="1439.1000000000001"/>
    <n v="1439.1000000000001"/>
    <n v="0"/>
    <n v="575.6400000000001"/>
    <x v="0"/>
  </r>
  <r>
    <s v="       100798"/>
    <s v="100798"/>
    <s v="       101211"/>
    <s v="PISAČ EPSON AcuLaser A4"/>
    <x v="2"/>
    <s v="07.07.09"/>
    <s v="01.08.09"/>
    <n v="25"/>
    <n v="1"/>
    <n v="890.6"/>
    <n v="890.6"/>
    <n v="0"/>
    <n v="356.24"/>
    <x v="0"/>
  </r>
  <r>
    <s v="       100799"/>
    <s v="100799"/>
    <s v="       101542"/>
    <s v="RAČ.STOLNO(don.Japan)"/>
    <x v="0"/>
    <s v="04.11.15"/>
    <s v="01.12.15"/>
    <n v="25"/>
    <n v="1"/>
    <n v="2200"/>
    <n v="2200"/>
    <n v="0"/>
    <n v="880"/>
    <x v="0"/>
  </r>
  <r>
    <s v="       100800"/>
    <s v="100800"/>
    <s v="       102303"/>
    <s v="STOLIĆ UZ GARNITURU"/>
    <x v="0"/>
    <s v="01.01.97"/>
    <s v="01.02.97"/>
    <n v="12.5"/>
    <n v="1"/>
    <n v="706.5"/>
    <n v="706.5"/>
    <n v="0"/>
    <n v="282.60000000000002"/>
    <x v="0"/>
  </r>
  <r>
    <s v="       100801"/>
    <s v="100801"/>
    <s v="       101150"/>
    <s v="ORMARIĆ UZ PISAĆI STOL"/>
    <x v="0"/>
    <s v="01.01.97"/>
    <s v="01.02.97"/>
    <n v="12.5"/>
    <n v="1"/>
    <n v="1130.45"/>
    <n v="1130.45"/>
    <n v="0"/>
    <n v="452.18000000000006"/>
    <x v="0"/>
  </r>
  <r>
    <s v="       100802"/>
    <s v="100802"/>
    <s v="       101150"/>
    <s v="ORMARIĆ UZ PISAĆI STOL"/>
    <x v="0"/>
    <s v="01.01.97"/>
    <s v="01.02.97"/>
    <n v="12.5"/>
    <n v="1"/>
    <n v="1130.45"/>
    <n v="1130.45"/>
    <n v="0"/>
    <n v="452.18000000000006"/>
    <x v="0"/>
  </r>
  <r>
    <s v="       100803"/>
    <s v="100803"/>
    <s v="       101067"/>
    <s v="ORMAR ZA KNJIGE"/>
    <x v="0"/>
    <s v="01.01.97"/>
    <s v="01.02.97"/>
    <n v="12.5"/>
    <n v="1"/>
    <n v="2260.9299999999998"/>
    <n v="2260.9299999999998"/>
    <n v="0"/>
    <n v="904.37199999999996"/>
    <x v="0"/>
  </r>
  <r>
    <s v="       100804"/>
    <s v="100804"/>
    <s v="       101067"/>
    <s v="ORMAR ZA KNJIGE"/>
    <x v="0"/>
    <s v="01.01.97"/>
    <s v="01.02.97"/>
    <n v="12.5"/>
    <n v="1"/>
    <n v="2260.94"/>
    <n v="2260.94"/>
    <n v="0"/>
    <n v="904.37600000000009"/>
    <x v="0"/>
  </r>
  <r>
    <s v="       100805"/>
    <s v="100805"/>
    <s v="       101067"/>
    <s v="ORMAR ZA KNJIGE"/>
    <x v="0"/>
    <s v="01.01.97"/>
    <s v="01.02.97"/>
    <n v="12.5"/>
    <n v="1"/>
    <n v="2260.94"/>
    <n v="2260.94"/>
    <n v="0"/>
    <n v="904.37600000000009"/>
    <x v="0"/>
  </r>
  <r>
    <s v="       100806"/>
    <s v="100806"/>
    <s v="       101067"/>
    <s v="ORMAR ZA KNJIGE"/>
    <x v="0"/>
    <s v="01.01.97"/>
    <s v="01.02.97"/>
    <n v="12.5"/>
    <n v="1"/>
    <n v="2260.94"/>
    <n v="2260.94"/>
    <n v="0"/>
    <n v="904.37600000000009"/>
    <x v="0"/>
  </r>
  <r>
    <s v="       100807"/>
    <s v="100807"/>
    <s v="       100920"/>
    <s v="ORMAR GARDEROBNI"/>
    <x v="0"/>
    <s v="01.01.97"/>
    <s v="01.02.97"/>
    <n v="12.5"/>
    <n v="1"/>
    <n v="1130.46"/>
    <n v="1130.46"/>
    <n v="0"/>
    <n v="452.18400000000003"/>
    <x v="0"/>
  </r>
  <r>
    <s v="       100808"/>
    <s v="100808"/>
    <s v="       101974"/>
    <s v="STOL PISAĆI"/>
    <x v="0"/>
    <s v="01.01.97"/>
    <s v="01.02.97"/>
    <n v="12.5"/>
    <n v="1"/>
    <n v="1695.69"/>
    <n v="1695.69"/>
    <n v="0"/>
    <n v="678.27600000000007"/>
    <x v="0"/>
  </r>
  <r>
    <s v="       100809"/>
    <s v="100809"/>
    <s v="       101150"/>
    <s v="ORMARIĆ UZ PISAĆI STOL"/>
    <x v="0"/>
    <s v="01.01.97"/>
    <s v="01.02.97"/>
    <n v="12.5"/>
    <n v="1"/>
    <n v="424.65000000000003"/>
    <n v="424.65000000000003"/>
    <n v="0"/>
    <n v="169.86"/>
    <x v="0"/>
  </r>
  <r>
    <s v="       100810"/>
    <s v="100810"/>
    <s v="       102308"/>
    <s v="STOLIĆ ZA PISAĆI STROJ"/>
    <x v="0"/>
    <s v="01.01.97"/>
    <s v="01.02.97"/>
    <n v="12.5"/>
    <n v="1"/>
    <n v="565.22"/>
    <n v="565.22"/>
    <n v="0"/>
    <n v="226.08800000000002"/>
    <x v="0"/>
  </r>
  <r>
    <s v="       100811"/>
    <s v="100811"/>
    <s v="       102195"/>
    <s v="STOLAC UREDSKI"/>
    <x v="0"/>
    <s v="26.04.07"/>
    <s v="01.05.07"/>
    <n v="12.5"/>
    <n v="1"/>
    <n v="646.30000000000007"/>
    <n v="646.30000000000007"/>
    <n v="0"/>
    <n v="258.52000000000004"/>
    <x v="0"/>
  </r>
  <r>
    <s v="       100812"/>
    <s v="100812"/>
    <s v="       100726"/>
    <s v="MONITOR SAMSUNG 20&quot; 205BW"/>
    <x v="2"/>
    <s v="15.01.08"/>
    <s v="01.02.08"/>
    <n v="25"/>
    <n v="1"/>
    <n v="2089.86"/>
    <n v="2089.86"/>
    <n v="0"/>
    <n v="835.94400000000007"/>
    <x v="0"/>
  </r>
  <r>
    <s v="       100814"/>
    <s v="100814"/>
    <s v="       101067"/>
    <s v="ORMAR ZA KNJIGE"/>
    <x v="0"/>
    <s v="01.01.97"/>
    <s v="01.02.97"/>
    <n v="12.5"/>
    <n v="1"/>
    <n v="2260.9299999999998"/>
    <n v="2260.9299999999998"/>
    <n v="0"/>
    <n v="904.37199999999996"/>
    <x v="0"/>
  </r>
  <r>
    <s v="       100815"/>
    <s v="100815"/>
    <s v="       101974"/>
    <s v="STOL PISAĆI"/>
    <x v="0"/>
    <s v="01.01.97"/>
    <s v="01.02.97"/>
    <n v="12.5"/>
    <n v="1"/>
    <n v="1695.69"/>
    <n v="1695.69"/>
    <n v="0"/>
    <n v="678.27600000000007"/>
    <x v="0"/>
  </r>
  <r>
    <s v="       100816"/>
    <s v="100816"/>
    <s v="       101150"/>
    <s v="ORMARIĆ UZ PISAĆI STOL"/>
    <x v="0"/>
    <s v="01.01.97"/>
    <s v="01.02.97"/>
    <n v="12.5"/>
    <n v="1"/>
    <n v="1130.45"/>
    <n v="1130.45"/>
    <n v="0"/>
    <n v="452.18000000000006"/>
    <x v="0"/>
  </r>
  <r>
    <s v="       100817"/>
    <s v="100817"/>
    <s v="       101150"/>
    <s v="ORMARIĆ UZ PISAĆI STOL"/>
    <x v="0"/>
    <s v="01.01.97"/>
    <s v="01.02.97"/>
    <n v="12.5"/>
    <n v="1"/>
    <n v="1130.45"/>
    <n v="1130.45"/>
    <n v="0"/>
    <n v="452.18000000000006"/>
    <x v="0"/>
  </r>
  <r>
    <s v="       100818"/>
    <s v="100818"/>
    <s v="       102572"/>
    <s v="VITRINA USTAKLJENA"/>
    <x v="0"/>
    <s v="01.01.97"/>
    <s v="01.02.97"/>
    <n v="12.5"/>
    <n v="1"/>
    <n v="1695.68"/>
    <n v="1695.68"/>
    <n v="0"/>
    <n v="678.27200000000005"/>
    <x v="0"/>
  </r>
  <r>
    <s v="       100819"/>
    <s v="100819"/>
    <s v="       100396"/>
    <s v="KLUPA ZELENA (PROC)"/>
    <x v="0"/>
    <s v="01.01.97"/>
    <s v="01.02.97"/>
    <n v="12.5"/>
    <n v="1"/>
    <n v="217.54"/>
    <n v="217.54"/>
    <n v="0"/>
    <n v="87.016000000000005"/>
    <x v="0"/>
  </r>
  <r>
    <s v="       100820"/>
    <s v="100820"/>
    <s v="       101275"/>
    <s v="PLOČA ŠKOLSKA"/>
    <x v="1"/>
    <s v="01.01.97"/>
    <s v="01.02.97"/>
    <n v="12.5"/>
    <n v="1"/>
    <n v="565.30000000000007"/>
    <n v="565.30000000000007"/>
    <n v="0"/>
    <n v="226.12000000000003"/>
    <x v="0"/>
  </r>
  <r>
    <s v="       100821"/>
    <s v="100821"/>
    <s v="       100200"/>
    <s v="FOTELJA UREDSKA,KOŽNA"/>
    <x v="0"/>
    <s v="26.04.07"/>
    <s v="01.05.07"/>
    <n v="12.5"/>
    <n v="1"/>
    <n v="534.73"/>
    <n v="534.73"/>
    <n v="0"/>
    <n v="213.89200000000002"/>
    <x v="0"/>
  </r>
  <r>
    <s v="       100822"/>
    <s v="100822"/>
    <s v="       100641"/>
    <s v="MONITOR 23&quot; HP LA2306x"/>
    <x v="2"/>
    <s v="23.01.12"/>
    <s v="01.02.12"/>
    <n v="25"/>
    <n v="1"/>
    <n v="1496.91"/>
    <n v="1496.91"/>
    <n v="0"/>
    <n v="598.76400000000001"/>
    <x v="0"/>
  </r>
  <r>
    <s v="       100823"/>
    <s v="100823"/>
    <s v="       101495"/>
    <s v="RAČ.HP ELITE 7300"/>
    <x v="2"/>
    <s v="23.01.12"/>
    <s v="01.02.12"/>
    <n v="25"/>
    <n v="1"/>
    <n v="6493.17"/>
    <n v="6493.17"/>
    <n v="0"/>
    <n v="2597.268"/>
    <x v="0"/>
  </r>
  <r>
    <s v="       100824"/>
    <s v="100824"/>
    <s v="       101974"/>
    <s v="STOL PISAĆI"/>
    <x v="0"/>
    <s v="01.01.97"/>
    <s v="01.02.97"/>
    <n v="12.5"/>
    <n v="1"/>
    <n v="1695.69"/>
    <n v="1695.69"/>
    <n v="0"/>
    <n v="678.27600000000007"/>
    <x v="0"/>
  </r>
  <r>
    <s v="       100825"/>
    <s v="100825"/>
    <s v="       101150"/>
    <s v="ORMARIĆ UZ PISAĆI STOL"/>
    <x v="0"/>
    <s v="01.01.97"/>
    <s v="01.02.97"/>
    <n v="12.5"/>
    <n v="1"/>
    <n v="1130.45"/>
    <n v="1130.45"/>
    <n v="0"/>
    <n v="452.18000000000006"/>
    <x v="0"/>
  </r>
  <r>
    <s v="       100826"/>
    <s v="100826"/>
    <s v="       101150"/>
    <s v="ORMARIĆ UZ PISAĆI STOL"/>
    <x v="0"/>
    <s v="01.01.97"/>
    <s v="01.02.97"/>
    <n v="12.5"/>
    <n v="1"/>
    <n v="1130.54"/>
    <n v="1130.54"/>
    <n v="0"/>
    <n v="452.21600000000001"/>
    <x v="0"/>
  </r>
  <r>
    <s v="       100827"/>
    <s v="100827"/>
    <s v="       100200"/>
    <s v="FOTELJA UREDSKA,KOŽNA"/>
    <x v="0"/>
    <s v="26.04.07"/>
    <s v="01.05.07"/>
    <n v="12.5"/>
    <n v="1"/>
    <n v="423.83"/>
    <n v="423.83"/>
    <n v="0"/>
    <n v="169.53200000000001"/>
    <x v="0"/>
  </r>
  <r>
    <s v="       100829"/>
    <s v="100829"/>
    <s v="       101150"/>
    <s v="ORMARIĆ UZ PISAĆI STOL"/>
    <x v="0"/>
    <s v="01.01.97"/>
    <s v="01.02.97"/>
    <n v="12.5"/>
    <n v="1"/>
    <n v="1130.45"/>
    <n v="1130.45"/>
    <n v="0"/>
    <n v="452.18000000000006"/>
    <x v="0"/>
  </r>
  <r>
    <s v="       100830"/>
    <s v="100830"/>
    <s v="       102308"/>
    <s v="STOLIĆ ZA PISAĆI STROJ"/>
    <x v="0"/>
    <s v="01.01.97"/>
    <s v="01.02.97"/>
    <n v="12.5"/>
    <n v="1"/>
    <n v="367.39"/>
    <n v="367.39"/>
    <n v="0"/>
    <n v="146.95599999999999"/>
    <x v="0"/>
  </r>
  <r>
    <s v="       100831"/>
    <s v="100831"/>
    <s v="       101979"/>
    <s v="STOL PISAĆI HRAST"/>
    <x v="0"/>
    <s v="01.01.97"/>
    <s v="01.02.97"/>
    <n v="12.5"/>
    <n v="1"/>
    <n v="2351.2600000000002"/>
    <n v="2351.2600000000002"/>
    <n v="0"/>
    <n v="940.50400000000013"/>
    <x v="0"/>
  </r>
  <r>
    <s v="       100832"/>
    <s v="100832"/>
    <s v="       101067"/>
    <s v="ORMAR ZA KNJIGE"/>
    <x v="0"/>
    <s v="01.01.97"/>
    <s v="01.02.97"/>
    <n v="12.5"/>
    <n v="1"/>
    <n v="847.84"/>
    <n v="847.84"/>
    <n v="0"/>
    <n v="339.13600000000002"/>
    <x v="0"/>
  </r>
  <r>
    <s v="       100833"/>
    <s v="100833"/>
    <s v="       101277"/>
    <s v="PLOČA ŠKOLSKA (PROC)"/>
    <x v="1"/>
    <s v="01.01.97"/>
    <s v="01.02.97"/>
    <n v="12.5"/>
    <n v="1"/>
    <n v="565.29"/>
    <n v="565.29"/>
    <n v="0"/>
    <n v="226.11599999999999"/>
    <x v="0"/>
  </r>
  <r>
    <s v="       100834"/>
    <s v="100834"/>
    <s v="       102281"/>
    <s v="STOLICA TAPECIRANA SMEĐA"/>
    <x v="0"/>
    <s v="01.01.97"/>
    <s v="01.02.97"/>
    <n v="12.5"/>
    <n v="1"/>
    <n v="847.77"/>
    <n v="847.77"/>
    <n v="0"/>
    <n v="339.108"/>
    <x v="0"/>
  </r>
  <r>
    <s v="       100835"/>
    <s v="100835"/>
    <s v="       102281"/>
    <s v="STOLICA TAPECIRANA SMEĐA"/>
    <x v="0"/>
    <s v="01.01.97"/>
    <s v="01.02.97"/>
    <n v="12.5"/>
    <n v="1"/>
    <n v="847.77"/>
    <n v="847.77"/>
    <n v="0"/>
    <n v="339.108"/>
    <x v="0"/>
  </r>
  <r>
    <s v="       100837"/>
    <s v="100837"/>
    <s v="       101624"/>
    <s v="RAČUNALO TIP B"/>
    <x v="2"/>
    <s v="15.01.08"/>
    <s v="01.02.08"/>
    <n v="25"/>
    <n v="1"/>
    <n v="12936.32"/>
    <n v="12455.4"/>
    <n v="480.92"/>
    <n v="5174.5280000000002"/>
    <x v="0"/>
  </r>
  <r>
    <s v="       100839"/>
    <s v="100839"/>
    <s v="       101150"/>
    <s v="ORMARIĆ UZ PISAĆI STOL"/>
    <x v="0"/>
    <s v="01.01.97"/>
    <s v="01.02.97"/>
    <n v="12.5"/>
    <n v="1"/>
    <n v="1130.45"/>
    <n v="1130.45"/>
    <n v="0"/>
    <n v="452.18000000000006"/>
    <x v="0"/>
  </r>
  <r>
    <s v="       100840"/>
    <s v="100840"/>
    <s v="       102126"/>
    <s v="STOLAC DAKTILO SIVI"/>
    <x v="0"/>
    <s v="18.11.97"/>
    <s v="01.12.97"/>
    <n v="12.5"/>
    <n v="1"/>
    <n v="615.6"/>
    <n v="615.6"/>
    <n v="0"/>
    <n v="246.24"/>
    <x v="0"/>
  </r>
  <r>
    <s v="       100841"/>
    <s v="100841"/>
    <s v="       100911"/>
    <s v="ORMAR DVOKRILNI MALI"/>
    <x v="0"/>
    <s v="01.01.97"/>
    <s v="01.02.97"/>
    <n v="12.5"/>
    <n v="1"/>
    <n v="474.44"/>
    <n v="474.44"/>
    <n v="0"/>
    <n v="189.77600000000001"/>
    <x v="0"/>
  </r>
  <r>
    <s v="       100842"/>
    <s v="100842"/>
    <s v="       100166"/>
    <s v="FOTELJA -AT 723"/>
    <x v="0"/>
    <s v="01.01.97"/>
    <s v="01.02.97"/>
    <n v="12.5"/>
    <n v="1"/>
    <n v="847.84"/>
    <n v="847.84"/>
    <n v="0"/>
    <n v="339.13600000000002"/>
    <x v="0"/>
  </r>
  <r>
    <s v="       100843"/>
    <s v="100843"/>
    <s v="       101974"/>
    <s v="STOL PISAĆI"/>
    <x v="0"/>
    <s v="01.01.97"/>
    <s v="01.02.97"/>
    <n v="12.5"/>
    <n v="1"/>
    <n v="1695.68"/>
    <n v="1695.68"/>
    <n v="0"/>
    <n v="678.27200000000005"/>
    <x v="0"/>
  </r>
  <r>
    <s v="       100844"/>
    <s v="100844"/>
    <s v="       101150"/>
    <s v="ORMARIĆ UZ PISAĆI STOL"/>
    <x v="0"/>
    <s v="01.01.97"/>
    <s v="01.02.97"/>
    <n v="12.5"/>
    <n v="1"/>
    <n v="1130.45"/>
    <n v="1130.45"/>
    <n v="0"/>
    <n v="452.18000000000006"/>
    <x v="0"/>
  </r>
  <r>
    <s v="       100845"/>
    <s v="100845"/>
    <s v="       101067"/>
    <s v="ORMAR ZA KNJIGE"/>
    <x v="0"/>
    <s v="01.01.97"/>
    <s v="01.02.97"/>
    <n v="12.5"/>
    <n v="1"/>
    <n v="2260.9299999999998"/>
    <n v="2260.9299999999998"/>
    <n v="0"/>
    <n v="904.37199999999996"/>
    <x v="0"/>
  </r>
  <r>
    <s v="       100846"/>
    <s v="100846"/>
    <s v="       101067"/>
    <s v="ORMAR ZA KNJIGE"/>
    <x v="0"/>
    <s v="01.01.97"/>
    <s v="01.02.97"/>
    <n v="12.5"/>
    <n v="1"/>
    <n v="2260.9299999999998"/>
    <n v="2260.9299999999998"/>
    <n v="0"/>
    <n v="904.37199999999996"/>
    <x v="0"/>
  </r>
  <r>
    <s v="       100847"/>
    <s v="100847"/>
    <s v="       101067"/>
    <s v="ORMAR ZA KNJIGE"/>
    <x v="0"/>
    <s v="01.01.97"/>
    <s v="01.02.97"/>
    <n v="12.5"/>
    <n v="1"/>
    <n v="2260.9299999999998"/>
    <n v="2260.9299999999998"/>
    <n v="0"/>
    <n v="904.37199999999996"/>
    <x v="0"/>
  </r>
  <r>
    <s v="       100848"/>
    <s v="100848"/>
    <s v="       102269"/>
    <s v="STOLICA S NASLONOM"/>
    <x v="0"/>
    <s v="01.01.97"/>
    <s v="01.02.97"/>
    <n v="12.5"/>
    <n v="1"/>
    <n v="226.31"/>
    <n v="226.31"/>
    <n v="0"/>
    <n v="90.524000000000001"/>
    <x v="0"/>
  </r>
  <r>
    <s v="       100849"/>
    <s v="100849"/>
    <s v="       102232"/>
    <s v="STOLICA BEZ NASLONA"/>
    <x v="0"/>
    <s v="01.01.97"/>
    <s v="01.02.97"/>
    <n v="12.5"/>
    <n v="1"/>
    <n v="56.51"/>
    <n v="56.51"/>
    <n v="0"/>
    <n v="22.603999999999999"/>
    <x v="0"/>
  </r>
  <r>
    <s v="       100850"/>
    <s v="100850"/>
    <s v="       101974"/>
    <s v="STOL PISAĆI"/>
    <x v="0"/>
    <s v="01.01.97"/>
    <s v="01.02.97"/>
    <n v="12.5"/>
    <n v="1"/>
    <n v="1695.69"/>
    <n v="1695.69"/>
    <n v="0"/>
    <n v="678.27600000000007"/>
    <x v="0"/>
  </r>
  <r>
    <s v="       100851"/>
    <s v="100851"/>
    <s v="       101150"/>
    <s v="ORMARIĆ UZ PISAĆI STOL"/>
    <x v="0"/>
    <s v="01.01.97"/>
    <s v="01.02.97"/>
    <n v="12.5"/>
    <n v="1"/>
    <n v="1130.45"/>
    <n v="1130.45"/>
    <n v="0"/>
    <n v="452.18000000000006"/>
    <x v="0"/>
  </r>
  <r>
    <s v="       100855"/>
    <s v="100855"/>
    <s v="       101067"/>
    <s v="ORMAR ZA KNJIGE"/>
    <x v="0"/>
    <s v="01.01.97"/>
    <s v="01.02.97"/>
    <n v="12.5"/>
    <n v="1"/>
    <n v="2260.9299999999998"/>
    <n v="2260.9299999999998"/>
    <n v="0"/>
    <n v="904.37199999999996"/>
    <x v="0"/>
  </r>
  <r>
    <s v="       100856"/>
    <s v="100856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0857"/>
    <s v="100857"/>
    <s v="       101997"/>
    <s v="Stol radni"/>
    <x v="0"/>
    <s v="01.01.97"/>
    <s v="01.02.97"/>
    <n v="12.5"/>
    <n v="1"/>
    <n v="551.11"/>
    <n v="551.11"/>
    <n v="0"/>
    <n v="220.44400000000002"/>
    <x v="0"/>
  </r>
  <r>
    <s v="       100858"/>
    <s v="100858"/>
    <s v="       101974"/>
    <s v="STOL PISAĆI"/>
    <x v="0"/>
    <s v="01.01.97"/>
    <s v="01.02.97"/>
    <n v="12.5"/>
    <n v="1"/>
    <n v="1695.68"/>
    <n v="1695.68"/>
    <n v="0"/>
    <n v="678.27200000000005"/>
    <x v="0"/>
  </r>
  <r>
    <s v="       100859"/>
    <s v="100859"/>
    <s v="       101150"/>
    <s v="ORMARIĆ UZ PISAĆI STOL"/>
    <x v="0"/>
    <s v="01.01.97"/>
    <s v="01.02.97"/>
    <n v="12.5"/>
    <n v="1"/>
    <n v="1130.45"/>
    <n v="1130.45"/>
    <n v="0"/>
    <n v="452.18000000000006"/>
    <x v="0"/>
  </r>
  <r>
    <s v="       100861"/>
    <s v="100861"/>
    <s v="       102269"/>
    <s v="STOLICA S NASLONOM"/>
    <x v="0"/>
    <s v="01.01.97"/>
    <s v="01.02.97"/>
    <n v="12.5"/>
    <n v="1"/>
    <n v="226.31"/>
    <n v="226.31"/>
    <n v="0"/>
    <n v="90.524000000000001"/>
    <x v="0"/>
  </r>
  <r>
    <s v="       100862"/>
    <s v="100862"/>
    <s v="       101067"/>
    <s v="ORMAR ZA KNJIGE"/>
    <x v="0"/>
    <s v="01.01.97"/>
    <s v="01.02.97"/>
    <n v="12.5"/>
    <n v="1"/>
    <n v="2260.9299999999998"/>
    <n v="2260.9299999999998"/>
    <n v="0"/>
    <n v="904.37199999999996"/>
    <x v="0"/>
  </r>
  <r>
    <s v="       100863"/>
    <s v="100863"/>
    <s v="       101067"/>
    <s v="ORMAR ZA KNJIGE"/>
    <x v="0"/>
    <s v="01.01.97"/>
    <s v="01.02.97"/>
    <n v="12.5"/>
    <n v="1"/>
    <n v="2260.9299999999998"/>
    <n v="2260.9299999999998"/>
    <n v="0"/>
    <n v="904.37199999999996"/>
    <x v="0"/>
  </r>
  <r>
    <s v="       100864"/>
    <s v="100864"/>
    <s v="       100920"/>
    <s v="ORMAR GARDEROBNI"/>
    <x v="0"/>
    <s v="01.01.97"/>
    <s v="01.02.97"/>
    <n v="12.5"/>
    <n v="1"/>
    <n v="1130.45"/>
    <n v="1130.45"/>
    <n v="0"/>
    <n v="452.18000000000006"/>
    <x v="0"/>
  </r>
  <r>
    <s v="       100867"/>
    <s v="100867"/>
    <s v="       101682"/>
    <s v="SCANER CANON LiDE 90"/>
    <x v="2"/>
    <s v="15.01.08"/>
    <s v="01.02.08"/>
    <n v="25"/>
    <n v="1"/>
    <n v="625.13"/>
    <n v="625.13"/>
    <n v="0"/>
    <n v="250.05200000000002"/>
    <x v="0"/>
  </r>
  <r>
    <s v="       100868"/>
    <s v="100868"/>
    <s v="       101571"/>
    <s v="RAČUNALO HP PRO 3500"/>
    <x v="2"/>
    <s v="23.11.12"/>
    <s v="01.12.12"/>
    <n v="25"/>
    <n v="1"/>
    <n v="5262.5"/>
    <n v="5262.5"/>
    <n v="0"/>
    <n v="2105"/>
    <x v="0"/>
  </r>
  <r>
    <s v="       100869"/>
    <s v="100869"/>
    <s v="       100643"/>
    <s v="MONITOR 23&quot; LA2306x"/>
    <x v="2"/>
    <s v="23.11.12"/>
    <s v="01.12.12"/>
    <n v="25"/>
    <n v="1"/>
    <n v="3042.5"/>
    <n v="3042.5"/>
    <n v="0"/>
    <n v="1217"/>
    <x v="0"/>
  </r>
  <r>
    <s v="       100870"/>
    <s v="100870"/>
    <s v="       100673"/>
    <s v="MONITOR ASUS 24&quot;"/>
    <x v="2"/>
    <s v="15.12.15"/>
    <s v="01.01.16"/>
    <n v="25"/>
    <n v="1"/>
    <n v="2756.25"/>
    <n v="2756.25"/>
    <n v="0"/>
    <n v="1102.5"/>
    <x v="0"/>
  </r>
  <r>
    <s v="       100872"/>
    <s v="100872"/>
    <s v="       102308"/>
    <s v="STOLIĆ ZA PISAĆI STROJ"/>
    <x v="0"/>
    <s v="01.01.97"/>
    <s v="01.02.97"/>
    <n v="12.5"/>
    <n v="1"/>
    <n v="565.23"/>
    <n v="565.23"/>
    <n v="0"/>
    <n v="226.09200000000001"/>
    <x v="0"/>
  </r>
  <r>
    <s v="       100873"/>
    <s v="100873"/>
    <s v="       101128"/>
    <s v="ORMARIĆ S LADICAMA"/>
    <x v="0"/>
    <s v="01.01.97"/>
    <s v="01.02.97"/>
    <n v="12.5"/>
    <n v="1"/>
    <n v="339.14"/>
    <n v="339.14"/>
    <n v="0"/>
    <n v="135.65600000000001"/>
    <x v="0"/>
  </r>
  <r>
    <s v="       100874"/>
    <s v="100874"/>
    <s v="       101128"/>
    <s v="ORMARIĆ S LADICAMA"/>
    <x v="0"/>
    <s v="01.01.97"/>
    <s v="01.02.97"/>
    <n v="12.5"/>
    <n v="1"/>
    <n v="339.14"/>
    <n v="339.14"/>
    <n v="0"/>
    <n v="135.65600000000001"/>
    <x v="0"/>
  </r>
  <r>
    <s v="       100875"/>
    <s v="100875"/>
    <s v="       102046"/>
    <s v="STOL RADNI DRVENI"/>
    <x v="0"/>
    <s v="01.01.97"/>
    <s v="01.02.97"/>
    <n v="12.5"/>
    <n v="1"/>
    <n v="551.11"/>
    <n v="551.11"/>
    <n v="0"/>
    <n v="220.44400000000002"/>
    <x v="0"/>
  </r>
  <r>
    <s v="       100876"/>
    <s v="100876"/>
    <s v="       102209"/>
    <s v="STOLAC UREDSKI CRNI"/>
    <x v="0"/>
    <s v="16.05.11"/>
    <s v="01.06.11"/>
    <n v="12.5"/>
    <n v="1"/>
    <n v="883.39"/>
    <n v="883.39"/>
    <n v="0"/>
    <n v="353.35599999999999"/>
    <x v="0"/>
  </r>
  <r>
    <s v="       100878"/>
    <s v="100878"/>
    <s v="       101494"/>
    <s v="RAČ.HP COMPAQ 8200Elite"/>
    <x v="2"/>
    <s v="14.09.11"/>
    <s v="01.10.11"/>
    <n v="25"/>
    <n v="1"/>
    <n v="7950.26"/>
    <n v="7950.26"/>
    <n v="0"/>
    <n v="3180.1040000000003"/>
    <x v="0"/>
  </r>
  <r>
    <s v="       100895"/>
    <s v="100895"/>
    <s v="       101974"/>
    <s v="STOL PISAĆI"/>
    <x v="0"/>
    <s v="01.01.97"/>
    <s v="01.02.97"/>
    <n v="12.5"/>
    <n v="1"/>
    <n v="616.61"/>
    <n v="616.61"/>
    <n v="0"/>
    <n v="246.64400000000001"/>
    <x v="0"/>
  </r>
  <r>
    <s v="       100896"/>
    <s v="100896"/>
    <s v="       101973"/>
    <s v="STOL PISAĆI -P67/2"/>
    <x v="0"/>
    <s v="01.01.97"/>
    <s v="01.02.97"/>
    <n v="12.5"/>
    <n v="1"/>
    <n v="1130.45"/>
    <n v="1130.45"/>
    <n v="0"/>
    <n v="452.18000000000006"/>
    <x v="0"/>
  </r>
  <r>
    <s v="       100897"/>
    <s v="100897"/>
    <s v="       101098"/>
    <s v="ORMARIĆ -OR 103"/>
    <x v="0"/>
    <s v="01.01.97"/>
    <s v="01.02.97"/>
    <n v="12.5"/>
    <n v="1"/>
    <n v="452.17"/>
    <n v="452.17"/>
    <n v="0"/>
    <n v="180.86800000000002"/>
    <x v="0"/>
  </r>
  <r>
    <s v="       100898"/>
    <s v="100898"/>
    <s v="       101099"/>
    <s v="ORMARIĆ -OR 104"/>
    <x v="0"/>
    <s v="01.01.97"/>
    <s v="01.02.97"/>
    <n v="12.5"/>
    <n v="1"/>
    <n v="452.17"/>
    <n v="452.17"/>
    <n v="0"/>
    <n v="180.86800000000002"/>
    <x v="0"/>
  </r>
  <r>
    <s v="       100899"/>
    <s v="100899"/>
    <s v="       101099"/>
    <s v="ORMARIĆ -OR 104"/>
    <x v="0"/>
    <s v="01.01.97"/>
    <s v="01.02.97"/>
    <n v="12.5"/>
    <n v="1"/>
    <n v="452.17"/>
    <n v="452.17"/>
    <n v="0"/>
    <n v="180.86800000000002"/>
    <x v="0"/>
  </r>
  <r>
    <s v="       100900"/>
    <s v="100900"/>
    <s v="       101098"/>
    <s v="ORMARIĆ -OR 103"/>
    <x v="0"/>
    <s v="01.01.97"/>
    <s v="01.02.97"/>
    <n v="12.5"/>
    <n v="1"/>
    <n v="452.17"/>
    <n v="452.17"/>
    <n v="0"/>
    <n v="180.86800000000002"/>
    <x v="0"/>
  </r>
  <r>
    <s v="       100901"/>
    <s v="100901"/>
    <s v="       101067"/>
    <s v="ORMAR ZA KNJIGE"/>
    <x v="0"/>
    <s v="01.01.97"/>
    <s v="01.02.97"/>
    <n v="12.5"/>
    <n v="1"/>
    <n v="2260.9299999999998"/>
    <n v="2260.9299999999998"/>
    <n v="0"/>
    <n v="904.37199999999996"/>
    <x v="0"/>
  </r>
  <r>
    <s v="       100902"/>
    <s v="100902"/>
    <s v="       100934"/>
    <s v="ORMAR HRAST"/>
    <x v="0"/>
    <s v="01.01.97"/>
    <s v="01.02.97"/>
    <n v="12.5"/>
    <n v="1"/>
    <n v="1695.68"/>
    <n v="1695.68"/>
    <n v="0"/>
    <n v="678.27200000000005"/>
    <x v="0"/>
  </r>
  <r>
    <s v="       100904"/>
    <s v="100904"/>
    <s v="       102269"/>
    <s v="STOLICA S NASLONOM"/>
    <x v="0"/>
    <s v="01.01.97"/>
    <s v="01.02.97"/>
    <n v="12.5"/>
    <n v="1"/>
    <n v="226.31"/>
    <n v="226.31"/>
    <n v="0"/>
    <n v="90.524000000000001"/>
    <x v="0"/>
  </r>
  <r>
    <s v="       100905"/>
    <s v="100905"/>
    <s v="       101331"/>
    <s v="Polica zidna"/>
    <x v="0"/>
    <s v="19.07.05"/>
    <s v="01.08.05"/>
    <n v="12.5"/>
    <n v="1"/>
    <n v="905.26"/>
    <n v="905.26"/>
    <n v="0"/>
    <n v="362.10400000000004"/>
    <x v="0"/>
  </r>
  <r>
    <s v="       100908"/>
    <s v="100908"/>
    <s v="       102528"/>
    <s v="VAGA PRECIZNA EP6102C"/>
    <x v="1"/>
    <s v="06.07.10"/>
    <s v="01.08.10"/>
    <n v="20"/>
    <n v="1"/>
    <n v="19393.650000000001"/>
    <n v="19393.650000000001"/>
    <n v="0"/>
    <n v="7757.4600000000009"/>
    <x v="0"/>
  </r>
  <r>
    <s v="       100910"/>
    <s v="100910"/>
    <s v="       102208"/>
    <s v="STOLAC UREDSKI BARCELONA"/>
    <x v="0"/>
    <s v="02.11.10"/>
    <s v="01.12.10"/>
    <n v="12.5"/>
    <n v="1"/>
    <n v="1980.42"/>
    <n v="1980.42"/>
    <n v="0"/>
    <n v="792.16800000000012"/>
    <x v="0"/>
  </r>
  <r>
    <s v="       100912"/>
    <s v="100912"/>
    <s v="       100415"/>
    <s v="KOMP.ZA MJERENJE SVJETLIN"/>
    <x v="1"/>
    <s v="16.11.10"/>
    <s v="01.12.10"/>
    <n v="20"/>
    <n v="1"/>
    <n v="8451"/>
    <n v="8451"/>
    <n v="0"/>
    <n v="3380.4"/>
    <x v="0"/>
  </r>
  <r>
    <s v="       100913"/>
    <s v="100913"/>
    <s v="       102438"/>
    <s v="UR.ZA KOMPENZ.ROTACIJE"/>
    <x v="1"/>
    <s v="06.12.10"/>
    <s v="01.01.11"/>
    <n v="20"/>
    <n v="1"/>
    <n v="5500"/>
    <n v="5500"/>
    <n v="0"/>
    <n v="2200"/>
    <x v="0"/>
  </r>
  <r>
    <s v="       100918"/>
    <s v="100918"/>
    <s v="       102313"/>
    <s v="STROJ PISAĆI EL.OLIVETTI"/>
    <x v="1"/>
    <s v="01.01.97"/>
    <s v="01.02.97"/>
    <n v="20"/>
    <n v="1"/>
    <n v="11036.73"/>
    <n v="11036.73"/>
    <n v="0"/>
    <n v="4414.692"/>
    <x v="0"/>
  </r>
  <r>
    <s v="       100919"/>
    <s v="100919"/>
    <s v="       100758"/>
    <s v="NOSAČ PROJEKTORA"/>
    <x v="1"/>
    <s v="27.05.10"/>
    <s v="01.06.10"/>
    <n v="25"/>
    <n v="1"/>
    <n v="3729.6"/>
    <n v="3729.6"/>
    <n v="0"/>
    <n v="1491.8400000000001"/>
    <x v="0"/>
  </r>
  <r>
    <s v="       100920"/>
    <s v="100920"/>
    <s v="       100401"/>
    <s v="KOLICA ZA ČIŠĆENJE"/>
    <x v="1"/>
    <s v="30.01.07"/>
    <s v="01.02.07"/>
    <n v="20"/>
    <n v="1"/>
    <n v="1172.42"/>
    <n v="1172.42"/>
    <n v="0"/>
    <n v="468.96800000000007"/>
    <x v="0"/>
  </r>
  <r>
    <s v="       100921"/>
    <s v="100921"/>
    <s v="       102294"/>
    <s v="STOLIĆ KLUB 120x60x45"/>
    <x v="0"/>
    <s v="30.09.09"/>
    <s v="01.10.09"/>
    <n v="12.5"/>
    <n v="1"/>
    <n v="940.95"/>
    <n v="940.95"/>
    <n v="0"/>
    <n v="376.38000000000005"/>
    <x v="0"/>
  </r>
  <r>
    <s v="       100941"/>
    <s v="100941"/>
    <s v="       100772"/>
    <s v="NOTEBOOK 650 G1"/>
    <x v="2"/>
    <s v="25.11.14"/>
    <s v="01.12.14"/>
    <n v="25"/>
    <n v="1"/>
    <n v="7363.75"/>
    <n v="7363.75"/>
    <n v="0"/>
    <n v="2945.5"/>
    <x v="0"/>
  </r>
  <r>
    <s v="       100942"/>
    <s v="100942"/>
    <s v="       102485"/>
    <s v="UREĐAJ GPS TOPCON"/>
    <x v="1"/>
    <s v="21.05.07"/>
    <s v="01.06.07"/>
    <n v="20"/>
    <n v="1"/>
    <n v="61000"/>
    <n v="61000"/>
    <n v="0"/>
    <n v="24400"/>
    <x v="0"/>
  </r>
  <r>
    <s v="       100943"/>
    <s v="100943"/>
    <s v="       102441"/>
    <s v="UR.ZA MJER.OTPORNOSTI TLA"/>
    <x v="1"/>
    <s v="27.06.14"/>
    <s v="01.07.14"/>
    <n v="20"/>
    <n v="1"/>
    <n v="19263.98"/>
    <n v="19263.98"/>
    <n v="0"/>
    <n v="7705.5920000000006"/>
    <x v="0"/>
  </r>
  <r>
    <s v="       100948"/>
    <s v="100948"/>
    <s v="       102269"/>
    <s v="STOLICA S NASLONOM"/>
    <x v="0"/>
    <s v="01.01.97"/>
    <s v="01.02.97"/>
    <n v="12.5"/>
    <n v="1"/>
    <n v="226.31"/>
    <n v="226.31"/>
    <n v="0"/>
    <n v="90.524000000000001"/>
    <x v="0"/>
  </r>
  <r>
    <s v="       100951"/>
    <s v="100951"/>
    <s v="       100639"/>
    <s v="MONITOR 23&quot; DELL U2312HM"/>
    <x v="2"/>
    <s v="03.10.13"/>
    <s v="01.11.13"/>
    <n v="25"/>
    <n v="1"/>
    <n v="1481.25"/>
    <n v="1481.25"/>
    <n v="0"/>
    <n v="592.5"/>
    <x v="0"/>
  </r>
  <r>
    <s v="       100957"/>
    <s v="100957"/>
    <s v="       100697"/>
    <s v="MONITOR LCD 24&quot; HP LA2405"/>
    <x v="2"/>
    <s v="14.09.11"/>
    <s v="01.10.11"/>
    <n v="25"/>
    <n v="1"/>
    <n v="1854.74"/>
    <n v="1854.74"/>
    <n v="0"/>
    <n v="741.89600000000007"/>
    <x v="0"/>
  </r>
  <r>
    <s v="       100958"/>
    <s v="100958"/>
    <s v="       101597"/>
    <s v="RAČUNALO INTEL ROCK"/>
    <x v="2"/>
    <s v="13.07.04"/>
    <s v="01.08.04"/>
    <n v="25"/>
    <n v="1"/>
    <n v="7164.81"/>
    <n v="7164.81"/>
    <n v="0"/>
    <n v="2865.9240000000004"/>
    <x v="0"/>
  </r>
  <r>
    <s v="       100959"/>
    <s v="100959"/>
    <s v="       100713"/>
    <s v="MONITOR SAMSUNG 17&quot;SM732N"/>
    <x v="2"/>
    <s v="21.09.07"/>
    <s v="01.10.07"/>
    <n v="25"/>
    <n v="1"/>
    <n v="1783.15"/>
    <n v="1783.15"/>
    <n v="0"/>
    <n v="713.2600000000001"/>
    <x v="0"/>
  </r>
  <r>
    <s v="       100960"/>
    <s v="100960"/>
    <s v="       100347"/>
    <s v="KAMERA CCD 320e"/>
    <x v="2"/>
    <s v="11.11.10"/>
    <s v="01.12.10"/>
    <n v="20"/>
    <n v="1"/>
    <n v="8610"/>
    <n v="8610"/>
    <n v="0"/>
    <n v="3444"/>
    <x v="0"/>
  </r>
  <r>
    <s v="       100966"/>
    <s v="100966"/>
    <s v="       100507"/>
    <s v="MAŠINA PIS.EL.PROFESIONAL"/>
    <x v="1"/>
    <s v="01.01.97"/>
    <s v="01.02.97"/>
    <n v="20"/>
    <n v="1"/>
    <n v="12672.53"/>
    <n v="12672.53"/>
    <n v="0"/>
    <n v="5069.0120000000006"/>
    <x v="0"/>
  </r>
  <r>
    <s v="       101052"/>
    <s v="101052"/>
    <s v="       102604"/>
    <s v="VJEŠALICA ZIDNA 266x356"/>
    <x v="1"/>
    <s v="29.09.09"/>
    <s v="01.10.09"/>
    <n v="12.5"/>
    <n v="1"/>
    <n v="6531.3"/>
    <n v="6531.3"/>
    <n v="0"/>
    <n v="2612.5200000000004"/>
    <x v="0"/>
  </r>
  <r>
    <s v="       101053"/>
    <s v="101053"/>
    <s v="       100366"/>
    <s v="KATEDRA / STOL"/>
    <x v="0"/>
    <s v="29.09.09"/>
    <s v="01.10.09"/>
    <n v="12.5"/>
    <n v="1"/>
    <n v="1660.5"/>
    <n v="1660.5"/>
    <n v="0"/>
    <n v="664.2"/>
    <x v="0"/>
  </r>
  <r>
    <s v="       101054"/>
    <s v="101054"/>
    <s v="       100758"/>
    <s v="NOSAČ PROJEKTORA"/>
    <x v="1"/>
    <s v="29.09.09"/>
    <s v="01.10.09"/>
    <n v="25"/>
    <n v="1"/>
    <n v="1245.99"/>
    <n v="1245.99"/>
    <n v="0"/>
    <n v="498.39600000000002"/>
    <x v="0"/>
  </r>
  <r>
    <s v="       101055"/>
    <s v="101055"/>
    <s v="       101403"/>
    <s v="PROJEKTOR ACER P5390W"/>
    <x v="1"/>
    <s v="17.02.12"/>
    <s v="01.03.12"/>
    <n v="25"/>
    <n v="1"/>
    <n v="7072.5"/>
    <n v="7072.5"/>
    <n v="0"/>
    <n v="2829"/>
    <x v="0"/>
  </r>
  <r>
    <s v="       101056"/>
    <s v="101056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57"/>
    <s v="101057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58"/>
    <s v="101058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59"/>
    <s v="101059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60"/>
    <s v="101060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61"/>
    <s v="101061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62"/>
    <s v="101062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63"/>
    <s v="101063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64"/>
    <s v="101064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65"/>
    <s v="101065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66"/>
    <s v="101066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67"/>
    <s v="101067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68"/>
    <s v="101068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69"/>
    <s v="101069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70"/>
    <s v="101070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71"/>
    <s v="101071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72"/>
    <s v="101072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73"/>
    <s v="101073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74"/>
    <s v="101074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75"/>
    <s v="101075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76"/>
    <s v="101076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77"/>
    <s v="101077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78"/>
    <s v="101078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79"/>
    <s v="101079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80"/>
    <s v="101080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81"/>
    <s v="101081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82"/>
    <s v="101082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83"/>
    <s v="101083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84"/>
    <s v="101084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85"/>
    <s v="101085"/>
    <s v="       102145"/>
    <s v="STOLAC KONFER.LK 01"/>
    <x v="0"/>
    <s v="17.12.09"/>
    <s v="01.01.10"/>
    <n v="12.5"/>
    <n v="1"/>
    <n v="431.73"/>
    <n v="431.73"/>
    <n v="0"/>
    <n v="172.69200000000001"/>
    <x v="0"/>
  </r>
  <r>
    <s v="       101086"/>
    <s v="101086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87"/>
    <s v="101087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88"/>
    <s v="101088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89"/>
    <s v="101089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90"/>
    <s v="101090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91"/>
    <s v="101091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92"/>
    <s v="101092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93"/>
    <s v="101093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94"/>
    <s v="101094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95"/>
    <s v="101095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96"/>
    <s v="101096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97"/>
    <s v="101097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98"/>
    <s v="101098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099"/>
    <s v="101099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00"/>
    <s v="101100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01"/>
    <s v="101101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02"/>
    <s v="101102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03"/>
    <s v="101103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04"/>
    <s v="101104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05"/>
    <s v="101105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06"/>
    <s v="101106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07"/>
    <s v="101107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08"/>
    <s v="101108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09"/>
    <s v="101109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10"/>
    <s v="101110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11"/>
    <s v="101111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12"/>
    <s v="101112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13"/>
    <s v="101113"/>
    <s v="       102039"/>
    <s v="STOL RADNI 65x50x75"/>
    <x v="0"/>
    <s v="17.12.09"/>
    <s v="01.01.10"/>
    <n v="12.5"/>
    <n v="1"/>
    <n v="1162.3500000000001"/>
    <n v="1162.3500000000001"/>
    <n v="0"/>
    <n v="464.94000000000005"/>
    <x v="0"/>
  </r>
  <r>
    <s v="       101114"/>
    <s v="101114"/>
    <s v="       101273"/>
    <s v="PLOČA ŠKOLSAKA 240x100"/>
    <x v="1"/>
    <s v="17.12.09"/>
    <s v="01.01.10"/>
    <n v="12.5"/>
    <n v="1"/>
    <n v="1549.8"/>
    <n v="1549.8"/>
    <n v="0"/>
    <n v="619.92000000000007"/>
    <x v="0"/>
  </r>
  <r>
    <s v="       101115"/>
    <s v="101115"/>
    <s v="       101389"/>
    <s v="PROJEKC.PLATNO  240x240"/>
    <x v="1"/>
    <s v="17.12.09"/>
    <s v="01.01.10"/>
    <n v="20"/>
    <n v="1"/>
    <n v="3874.5"/>
    <n v="3874.5"/>
    <n v="0"/>
    <n v="1549.8000000000002"/>
    <x v="0"/>
  </r>
  <r>
    <s v="       101116"/>
    <s v="101116"/>
    <s v="       100756"/>
    <s v="NOSAČ KOMPJUTERA 27x50x60"/>
    <x v="1"/>
    <s v="17.12.09"/>
    <s v="01.01.10"/>
    <n v="12.5"/>
    <n v="1"/>
    <n v="846.86"/>
    <n v="846.86"/>
    <n v="0"/>
    <n v="338.74400000000003"/>
    <x v="0"/>
  </r>
  <r>
    <s v="       101117"/>
    <s v="101117"/>
    <s v="       101477"/>
    <s v="RAČ.ASUS, Intel G33"/>
    <x v="2"/>
    <s v="25.09.09"/>
    <s v="01.10.09"/>
    <n v="25"/>
    <n v="1"/>
    <n v="4072.2200000000003"/>
    <n v="4072.2200000000003"/>
    <n v="0"/>
    <n v="1628.8880000000001"/>
    <x v="0"/>
  </r>
  <r>
    <s v="       101118"/>
    <s v="101118"/>
    <s v="       102177"/>
    <s v="STOLAC SA PLOČOM ZA"/>
    <x v="0"/>
    <s v="22.09.15"/>
    <s v="01.10.15"/>
    <n v="12.5"/>
    <n v="1"/>
    <n v="330"/>
    <n v="216.56"/>
    <n v="113.44"/>
    <n v="132"/>
    <x v="0"/>
  </r>
  <r>
    <s v="       101119"/>
    <s v="101119"/>
    <s v="       102177"/>
    <s v="STOLAC SA PLOČOM ZA"/>
    <x v="0"/>
    <s v="22.09.15"/>
    <s v="01.10.15"/>
    <n v="12.5"/>
    <n v="1"/>
    <n v="330"/>
    <n v="216.56"/>
    <n v="113.44"/>
    <n v="132"/>
    <x v="0"/>
  </r>
  <r>
    <s v="       101120"/>
    <s v="101120"/>
    <s v="       102177"/>
    <s v="STOLAC SA PLOČOM ZA"/>
    <x v="0"/>
    <s v="22.09.15"/>
    <s v="01.10.15"/>
    <n v="12.5"/>
    <n v="1"/>
    <n v="330"/>
    <n v="216.56"/>
    <n v="113.44"/>
    <n v="132"/>
    <x v="0"/>
  </r>
  <r>
    <s v="       101121"/>
    <s v="101121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22"/>
    <s v="101122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23"/>
    <s v="101123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24"/>
    <s v="101124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25"/>
    <s v="101125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26"/>
    <s v="101126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27"/>
    <s v="101127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28"/>
    <s v="101128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29"/>
    <s v="101129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30"/>
    <s v="101130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31"/>
    <s v="101131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32"/>
    <s v="101132"/>
    <s v="       102178"/>
    <s v="STOLAC SA PLOČOM ZA PISAN"/>
    <x v="0"/>
    <s v="22.09.15"/>
    <s v="01.10.15"/>
    <n v="12.5"/>
    <n v="1"/>
    <n v="330"/>
    <n v="216.56"/>
    <n v="113.44"/>
    <n v="132"/>
    <x v="0"/>
  </r>
  <r>
    <s v="       101134"/>
    <s v="101134"/>
    <s v="       100639"/>
    <s v="MONITOR 23&quot; DELL U2312HM"/>
    <x v="2"/>
    <s v="08.05.13"/>
    <s v="01.06.13"/>
    <n v="25"/>
    <n v="1"/>
    <n v="1481.25"/>
    <n v="1481.25"/>
    <n v="0"/>
    <n v="592.5"/>
    <x v="0"/>
  </r>
  <r>
    <s v="       101135"/>
    <s v="101135"/>
    <s v="       100630"/>
    <s v="MONITOR 22&quot; DELL"/>
    <x v="2"/>
    <s v="11.06.14"/>
    <s v="01.07.14"/>
    <n v="25"/>
    <n v="1"/>
    <n v="1341.25"/>
    <n v="1341.25"/>
    <n v="0"/>
    <n v="536.5"/>
    <x v="0"/>
  </r>
  <r>
    <s v="       101136"/>
    <s v="101136"/>
    <s v="       101677"/>
    <s v="SCANER CANON LiDE 25"/>
    <x v="2"/>
    <s v="28.11.06"/>
    <s v="01.12.06"/>
    <n v="25"/>
    <n v="1"/>
    <n v="378.2"/>
    <n v="378.2"/>
    <n v="0"/>
    <n v="151.28"/>
    <x v="0"/>
  </r>
  <r>
    <s v="       101137"/>
    <s v="101137"/>
    <s v="       102065"/>
    <s v="STOL RADNI S MET.NOGAMA"/>
    <x v="0"/>
    <s v="16.04.07"/>
    <s v="01.05.07"/>
    <n v="12.5"/>
    <n v="1"/>
    <n v="1098.46"/>
    <n v="1098.46"/>
    <n v="0"/>
    <n v="439.38400000000001"/>
    <x v="0"/>
  </r>
  <r>
    <s v="       101138"/>
    <s v="101138"/>
    <s v="       100458"/>
    <s v="KUTNI DODATAK 80x80x72"/>
    <x v="1"/>
    <s v="16.04.07"/>
    <s v="01.05.07"/>
    <n v="12.5"/>
    <n v="1"/>
    <n v="539.68000000000006"/>
    <n v="539.68000000000006"/>
    <n v="0"/>
    <n v="215.87200000000004"/>
    <x v="0"/>
  </r>
  <r>
    <s v="       101139"/>
    <s v="101139"/>
    <s v="       101919"/>
    <s v="STOL DODATAK KONF."/>
    <x v="0"/>
    <s v="16.04.07"/>
    <s v="01.05.07"/>
    <n v="12.5"/>
    <n v="1"/>
    <n v="661"/>
    <n v="661"/>
    <n v="0"/>
    <n v="264.40000000000003"/>
    <x v="0"/>
  </r>
  <r>
    <s v="       101140"/>
    <s v="101140"/>
    <s v="       101300"/>
    <s v="Pokretna kazeta"/>
    <x v="1"/>
    <s v="16.04.07"/>
    <s v="01.05.07"/>
    <n v="12.5"/>
    <n v="1"/>
    <n v="799.83"/>
    <n v="799.83"/>
    <n v="0"/>
    <n v="319.93200000000002"/>
    <x v="0"/>
  </r>
  <r>
    <s v="       101141"/>
    <s v="101141"/>
    <s v="       101300"/>
    <s v="Pokretna kazeta"/>
    <x v="1"/>
    <s v="16.04.07"/>
    <s v="01.05.07"/>
    <n v="12.5"/>
    <n v="1"/>
    <n v="799.83"/>
    <n v="799.83"/>
    <n v="0"/>
    <n v="319.93200000000002"/>
    <x v="0"/>
  </r>
  <r>
    <s v="       101142"/>
    <s v="101142"/>
    <s v="       101003"/>
    <s v="ORMAR SREDNJI S DRV.I STA"/>
    <x v="0"/>
    <s v="16.04.07"/>
    <s v="01.05.07"/>
    <n v="12.5"/>
    <n v="1"/>
    <n v="1631.8700000000001"/>
    <n v="1631.8700000000001"/>
    <n v="0"/>
    <n v="652.74800000000005"/>
    <x v="0"/>
  </r>
  <r>
    <s v="       101143"/>
    <s v="101143"/>
    <s v="       102153"/>
    <s v="STOLAC KONFERENC. PLAVI"/>
    <x v="0"/>
    <s v="16.04.07"/>
    <s v="01.05.07"/>
    <n v="12.5"/>
    <n v="1"/>
    <n v="295.36"/>
    <n v="295.36"/>
    <n v="0"/>
    <n v="118.14400000000001"/>
    <x v="0"/>
  </r>
  <r>
    <s v="       101144"/>
    <s v="101144"/>
    <s v="       102153"/>
    <s v="STOLAC KONFERENC. PLAVI"/>
    <x v="0"/>
    <s v="16.04.07"/>
    <s v="01.05.07"/>
    <n v="12.5"/>
    <n v="1"/>
    <n v="295.36"/>
    <n v="295.36"/>
    <n v="0"/>
    <n v="118.14400000000001"/>
    <x v="0"/>
  </r>
  <r>
    <s v="       101145"/>
    <s v="101145"/>
    <s v="       102153"/>
    <s v="STOLAC KONFERENC. PLAVI"/>
    <x v="0"/>
    <s v="16.04.07"/>
    <s v="01.05.07"/>
    <n v="12.5"/>
    <n v="1"/>
    <n v="295.36"/>
    <n v="295.36"/>
    <n v="0"/>
    <n v="118.14400000000001"/>
    <x v="0"/>
  </r>
  <r>
    <s v="       101146"/>
    <s v="101146"/>
    <s v="       102153"/>
    <s v="STOLAC KONFERENC. PLAVI"/>
    <x v="0"/>
    <s v="16.04.07"/>
    <s v="01.05.07"/>
    <n v="12.5"/>
    <n v="1"/>
    <n v="295.36"/>
    <n v="295.36"/>
    <n v="0"/>
    <n v="118.14400000000001"/>
    <x v="0"/>
  </r>
  <r>
    <s v="       101147"/>
    <s v="101147"/>
    <s v="       102585"/>
    <s v="VJEŠALICA"/>
    <x v="1"/>
    <s v="16.04.07"/>
    <s v="01.05.07"/>
    <n v="12.5"/>
    <n v="1"/>
    <n v="289.88"/>
    <n v="289.88"/>
    <n v="0"/>
    <n v="115.952"/>
    <x v="0"/>
  </r>
  <r>
    <s v="       101148"/>
    <s v="101148"/>
    <s v="       101003"/>
    <s v="ORMAR SREDNJI S DRV.I STA"/>
    <x v="0"/>
    <s v="03.04.07"/>
    <s v="01.05.07"/>
    <n v="12.5"/>
    <n v="1"/>
    <n v="1631.8700000000001"/>
    <n v="1631.8700000000001"/>
    <n v="0"/>
    <n v="652.74800000000005"/>
    <x v="0"/>
  </r>
  <r>
    <s v="       101149"/>
    <s v="101149"/>
    <s v="       101027"/>
    <s v="ORMAR USKI VISOKI S DRV.V"/>
    <x v="0"/>
    <s v="03.04.07"/>
    <s v="01.05.07"/>
    <n v="12.5"/>
    <n v="1"/>
    <n v="1351.66"/>
    <n v="1351.66"/>
    <n v="0"/>
    <n v="540.6640000000001"/>
    <x v="0"/>
  </r>
  <r>
    <s v="       101150"/>
    <s v="101150"/>
    <s v="       101043"/>
    <s v="ORMAR VISOKI S DRV.I STAK"/>
    <x v="0"/>
    <s v="03.04.07"/>
    <s v="01.05.07"/>
    <n v="12.5"/>
    <n v="1"/>
    <n v="2081.71"/>
    <n v="2081.71"/>
    <n v="0"/>
    <n v="832.68400000000008"/>
    <x v="0"/>
  </r>
  <r>
    <s v="       101151"/>
    <s v="101151"/>
    <s v="       102065"/>
    <s v="STOL RADNI S MET.NOGAMA"/>
    <x v="0"/>
    <s v="03.04.07"/>
    <s v="01.05.07"/>
    <n v="12.5"/>
    <n v="1"/>
    <n v="1316.4"/>
    <n v="1316.4"/>
    <n v="0"/>
    <n v="526.56000000000006"/>
    <x v="0"/>
  </r>
  <r>
    <s v="       101153"/>
    <s v="101153"/>
    <s v="       102216"/>
    <s v="STOLAC UREDSKI TIMO"/>
    <x v="0"/>
    <s v="15.04.13"/>
    <s v="01.05.13"/>
    <n v="12.5"/>
    <n v="1"/>
    <n v="298.84000000000003"/>
    <n v="286.42"/>
    <n v="12.42"/>
    <n v="119.53600000000002"/>
    <x v="0"/>
  </r>
  <r>
    <s v="       101154"/>
    <s v="101154"/>
    <s v="       101541"/>
    <s v="RAČ.PROONE 600 G1"/>
    <x v="2"/>
    <s v="11.08.14"/>
    <s v="01.09.14"/>
    <n v="25"/>
    <n v="1"/>
    <n v="8153.75"/>
    <n v="8153.75"/>
    <n v="0"/>
    <n v="3261.5"/>
    <x v="0"/>
  </r>
  <r>
    <s v="       101155"/>
    <s v="101155"/>
    <s v="       101833"/>
    <s v="STALAK ZA MONITOR-F1453A"/>
    <x v="2"/>
    <s v="23.09.02"/>
    <s v="01.10.02"/>
    <n v="25"/>
    <n v="1"/>
    <n v="629.4"/>
    <n v="629.4"/>
    <n v="0"/>
    <n v="251.76"/>
    <x v="0"/>
  </r>
  <r>
    <s v="       101156"/>
    <s v="101156"/>
    <s v="       100621"/>
    <s v="MONI.LCD PHILIPS 17&quot; 170S"/>
    <x v="1"/>
    <s v="05.04.05"/>
    <s v="01.05.05"/>
    <n v="25"/>
    <n v="1"/>
    <n v="2682.78"/>
    <n v="2682.78"/>
    <n v="0"/>
    <n v="1073.1120000000001"/>
    <x v="0"/>
  </r>
  <r>
    <s v="       101157"/>
    <s v="101157"/>
    <s v="       101349"/>
    <s v="PORT REPLIKATOR PA286A"/>
    <x v="1"/>
    <s v="27.09.05"/>
    <s v="01.10.05"/>
    <n v="25"/>
    <n v="1"/>
    <n v="1200.48"/>
    <n v="1200.48"/>
    <n v="0"/>
    <n v="480.19200000000001"/>
    <x v="0"/>
  </r>
  <r>
    <s v="       101158"/>
    <s v="101158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1159"/>
    <s v="101159"/>
    <s v="       100966"/>
    <s v="ORMAR OTVORENI SIVI"/>
    <x v="0"/>
    <s v="10.04.07"/>
    <s v="01.05.07"/>
    <n v="12.5"/>
    <n v="1"/>
    <n v="861.03"/>
    <n v="861.03"/>
    <n v="0"/>
    <n v="344.41200000000003"/>
    <x v="0"/>
  </r>
  <r>
    <s v="       101160"/>
    <s v="101160"/>
    <s v="       100947"/>
    <s v="ORMAR METALNI ZELENI"/>
    <x v="0"/>
    <s v="01.01.97"/>
    <s v="01.02.97"/>
    <n v="12.5"/>
    <n v="1"/>
    <n v="1053.48"/>
    <n v="1053.48"/>
    <n v="0"/>
    <n v="421.39200000000005"/>
    <x v="0"/>
  </r>
  <r>
    <s v="       101161"/>
    <s v="101161"/>
    <s v="       100947"/>
    <s v="ORMAR METALNI ZELENI"/>
    <x v="0"/>
    <s v="01.01.97"/>
    <s v="01.02.97"/>
    <n v="12.5"/>
    <n v="1"/>
    <n v="1053.48"/>
    <n v="1053.48"/>
    <n v="0"/>
    <n v="421.39200000000005"/>
    <x v="0"/>
  </r>
  <r>
    <s v="       101162"/>
    <s v="101162"/>
    <s v="       100947"/>
    <s v="ORMAR METALNI ZELENI"/>
    <x v="0"/>
    <s v="01.01.97"/>
    <s v="01.02.97"/>
    <n v="12.5"/>
    <n v="1"/>
    <n v="1053.48"/>
    <n v="1053.48"/>
    <n v="0"/>
    <n v="421.39200000000005"/>
    <x v="0"/>
  </r>
  <r>
    <s v="       101172"/>
    <s v="101172"/>
    <s v="       101066"/>
    <s v="ORMAR ZA KNJ.MANJI DVOKRI"/>
    <x v="0"/>
    <s v="01.01.97"/>
    <s v="01.02.97"/>
    <n v="12.5"/>
    <n v="1"/>
    <n v="706.5"/>
    <n v="706.5"/>
    <n v="0"/>
    <n v="282.60000000000002"/>
    <x v="0"/>
  </r>
  <r>
    <s v="       101173"/>
    <s v="101173"/>
    <s v="       100183"/>
    <s v="FOTELJA KOŽNA VEĆA/PROC."/>
    <x v="0"/>
    <s v="01.01.97"/>
    <s v="01.02.97"/>
    <n v="12.5"/>
    <n v="1"/>
    <n v="1978.3"/>
    <n v="1978.3"/>
    <n v="0"/>
    <n v="791.32"/>
    <x v="0"/>
  </r>
  <r>
    <s v="       101174"/>
    <s v="101174"/>
    <s v="       100183"/>
    <s v="FOTELJA KOŽNA VEĆA/PROC."/>
    <x v="0"/>
    <s v="01.01.97"/>
    <s v="01.02.97"/>
    <n v="12.5"/>
    <n v="1"/>
    <n v="1978.3"/>
    <n v="1978.3"/>
    <n v="0"/>
    <n v="791.32"/>
    <x v="0"/>
  </r>
  <r>
    <s v="       101175"/>
    <s v="101175"/>
    <s v="       101974"/>
    <s v="STOL PISAĆI"/>
    <x v="0"/>
    <s v="01.01.97"/>
    <s v="01.02.97"/>
    <n v="12.5"/>
    <n v="1"/>
    <n v="1639.1200000000001"/>
    <n v="1639.1200000000001"/>
    <n v="0"/>
    <n v="655.64800000000014"/>
    <x v="0"/>
  </r>
  <r>
    <s v="       101176"/>
    <s v="101176"/>
    <s v="       101903"/>
    <s v="STOL DAKTILO"/>
    <x v="0"/>
    <s v="01.01.97"/>
    <s v="01.02.97"/>
    <n v="12.5"/>
    <n v="1"/>
    <n v="1413.14"/>
    <n v="1413.14"/>
    <n v="0"/>
    <n v="565.25600000000009"/>
    <x v="0"/>
  </r>
  <r>
    <s v="       101177"/>
    <s v="101177"/>
    <s v="       101961"/>
    <s v="STOL MALI METALNI OKRUGLI"/>
    <x v="0"/>
    <s v="01.01.97"/>
    <s v="01.02.97"/>
    <n v="12.5"/>
    <n v="1"/>
    <n v="282.68"/>
    <n v="282.68"/>
    <n v="0"/>
    <n v="113.072"/>
    <x v="0"/>
  </r>
  <r>
    <s v="       101178"/>
    <s v="101178"/>
    <s v="       101327"/>
    <s v="POLICA ZA KNJIGE"/>
    <x v="1"/>
    <s v="01.01.97"/>
    <s v="01.02.97"/>
    <n v="12.5"/>
    <n v="1"/>
    <n v="56.620000000000005"/>
    <n v="56.620000000000005"/>
    <n v="0"/>
    <n v="22.648000000000003"/>
    <x v="0"/>
  </r>
  <r>
    <s v="       101179"/>
    <s v="101179"/>
    <s v="       101327"/>
    <s v="POLICA ZA KNJIGE"/>
    <x v="1"/>
    <s v="01.01.97"/>
    <s v="01.02.97"/>
    <n v="12.5"/>
    <n v="1"/>
    <n v="56.620000000000005"/>
    <n v="56.620000000000005"/>
    <n v="0"/>
    <n v="22.648000000000003"/>
    <x v="0"/>
  </r>
  <r>
    <s v="       101180"/>
    <s v="101180"/>
    <s v="       101071"/>
    <s v="ORMAR ZA KNJIGE DVOKR/PRO"/>
    <x v="0"/>
    <s v="01.01.97"/>
    <s v="01.02.97"/>
    <n v="12.5"/>
    <n v="1"/>
    <n v="565.23"/>
    <n v="565.23"/>
    <n v="0"/>
    <n v="226.09200000000001"/>
    <x v="0"/>
  </r>
  <r>
    <s v="       101181"/>
    <s v="101181"/>
    <s v="       101071"/>
    <s v="ORMAR ZA KNJIGE DVOKR/PRO"/>
    <x v="0"/>
    <s v="01.01.97"/>
    <s v="01.02.97"/>
    <n v="12.5"/>
    <n v="1"/>
    <n v="565.23"/>
    <n v="565.23"/>
    <n v="0"/>
    <n v="226.09200000000001"/>
    <x v="0"/>
  </r>
  <r>
    <s v="       101182"/>
    <s v="101182"/>
    <s v="       101070"/>
    <s v="ORMAR ZA KNJIGE DVOKR.MAL"/>
    <x v="0"/>
    <s v="01.01.97"/>
    <s v="01.02.97"/>
    <n v="12.5"/>
    <n v="1"/>
    <n v="706.5"/>
    <n v="706.5"/>
    <n v="0"/>
    <n v="282.60000000000002"/>
    <x v="0"/>
  </r>
  <r>
    <s v="       101183"/>
    <s v="101183"/>
    <s v="       100461"/>
    <s v="LADICA UZ PISAĆI STOL/PRO"/>
    <x v="0"/>
    <s v="01.01.97"/>
    <s v="01.02.97"/>
    <n v="12.5"/>
    <n v="1"/>
    <n v="847.91"/>
    <n v="847.91"/>
    <n v="0"/>
    <n v="339.16399999999999"/>
    <x v="0"/>
  </r>
  <r>
    <s v="       101184"/>
    <s v="101184"/>
    <s v="       100461"/>
    <s v="LADICA UZ PISAĆI STOL/PRO"/>
    <x v="0"/>
    <s v="01.01.97"/>
    <s v="01.02.97"/>
    <n v="12.5"/>
    <n v="1"/>
    <n v="847.91"/>
    <n v="847.91"/>
    <n v="0"/>
    <n v="339.16399999999999"/>
    <x v="0"/>
  </r>
  <r>
    <s v="       101185"/>
    <s v="101185"/>
    <s v="       101017"/>
    <s v="ORMAR TROKRILNI-MOST/PROC"/>
    <x v="0"/>
    <s v="01.01.97"/>
    <s v="01.02.97"/>
    <n v="12.5"/>
    <n v="1"/>
    <n v="474.43"/>
    <n v="474.43"/>
    <n v="0"/>
    <n v="189.77200000000002"/>
    <x v="0"/>
  </r>
  <r>
    <s v="       101186"/>
    <s v="101186"/>
    <s v="       102238"/>
    <s v="STOLICA DAKTILO KOŽNA/PRO"/>
    <x v="0"/>
    <s v="01.01.97"/>
    <s v="01.02.97"/>
    <n v="12.5"/>
    <n v="1"/>
    <n v="1290"/>
    <n v="1290"/>
    <n v="0"/>
    <n v="516"/>
    <x v="0"/>
  </r>
  <r>
    <s v="       101187"/>
    <s v="101187"/>
    <s v="       100413"/>
    <s v="KOMODA/PROC."/>
    <x v="1"/>
    <s v="01.01.97"/>
    <s v="01.02.97"/>
    <n v="12.5"/>
    <n v="1"/>
    <n v="1894.5"/>
    <n v="1894.5"/>
    <n v="0"/>
    <n v="757.80000000000007"/>
    <x v="0"/>
  </r>
  <r>
    <s v="       101188"/>
    <s v="101188"/>
    <s v="       100413"/>
    <s v="KOMODA/PROC."/>
    <x v="1"/>
    <s v="01.01.97"/>
    <s v="01.02.97"/>
    <n v="12.5"/>
    <n v="1"/>
    <n v="1894.5"/>
    <n v="1894.5"/>
    <n v="0"/>
    <n v="757.80000000000007"/>
    <x v="0"/>
  </r>
  <r>
    <s v="       101193"/>
    <s v="101193"/>
    <s v="       102190"/>
    <s v="STOLAC TAPIC.CRNI SKAJ/PR"/>
    <x v="0"/>
    <s v="01.01.97"/>
    <s v="01.02.97"/>
    <n v="12.5"/>
    <n v="1"/>
    <n v="695.30000000000007"/>
    <n v="695.30000000000007"/>
    <n v="0"/>
    <n v="278.12000000000006"/>
    <x v="0"/>
  </r>
  <r>
    <s v="       101194"/>
    <s v="101194"/>
    <s v="       102190"/>
    <s v="STOLAC TAPIC.CRNI SKAJ/PR"/>
    <x v="0"/>
    <s v="01.01.97"/>
    <s v="01.02.97"/>
    <n v="12.5"/>
    <n v="1"/>
    <n v="695.30000000000007"/>
    <n v="695.30000000000007"/>
    <n v="0"/>
    <n v="278.12000000000006"/>
    <x v="0"/>
  </r>
  <r>
    <s v="       101195"/>
    <s v="101195"/>
    <s v="       102190"/>
    <s v="STOLAC TAPIC.CRNI SKAJ/PR"/>
    <x v="0"/>
    <s v="01.01.97"/>
    <s v="01.02.97"/>
    <n v="12.5"/>
    <n v="1"/>
    <n v="695.30000000000007"/>
    <n v="695.30000000000007"/>
    <n v="0"/>
    <n v="278.12000000000006"/>
    <x v="0"/>
  </r>
  <r>
    <s v="       101196"/>
    <s v="101196"/>
    <s v="       100202"/>
    <s v="FOTELJAUREDSKA"/>
    <x v="0"/>
    <s v="28.10.02"/>
    <s v="01.11.02"/>
    <n v="12.5"/>
    <n v="1"/>
    <n v="1421.91"/>
    <n v="1421.91"/>
    <n v="0"/>
    <n v="568.76400000000001"/>
    <x v="0"/>
  </r>
  <r>
    <s v="       101201"/>
    <s v="101201"/>
    <s v="       100630"/>
    <s v="MONITOR 22&quot; DELL"/>
    <x v="2"/>
    <s v="11.06.14"/>
    <s v="01.07.14"/>
    <n v="25"/>
    <n v="1"/>
    <n v="1341.25"/>
    <n v="1341.25"/>
    <n v="0"/>
    <n v="536.5"/>
    <x v="0"/>
  </r>
  <r>
    <s v="       101202"/>
    <s v="101202"/>
    <s v="       100630"/>
    <s v="MONITOR 22&quot; DELL"/>
    <x v="2"/>
    <s v="11.06.14"/>
    <s v="01.07.14"/>
    <n v="25"/>
    <n v="1"/>
    <n v="1341.25"/>
    <n v="1341.25"/>
    <n v="0"/>
    <n v="536.5"/>
    <x v="0"/>
  </r>
  <r>
    <s v="       101203"/>
    <s v="101203"/>
    <s v="       100639"/>
    <s v="MONITOR 23&quot; DELL U2312HM"/>
    <x v="2"/>
    <s v="04.10.13"/>
    <s v="01.11.13"/>
    <n v="25"/>
    <n v="1"/>
    <n v="1481.25"/>
    <n v="1481.25"/>
    <n v="0"/>
    <n v="592.5"/>
    <x v="0"/>
  </r>
  <r>
    <s v="       101204"/>
    <s v="101204"/>
    <s v="       100639"/>
    <s v="MONITOR 23&quot; DELL U2312HM"/>
    <x v="2"/>
    <s v="08.05.13"/>
    <s v="01.06.13"/>
    <n v="25"/>
    <n v="1"/>
    <n v="1481.25"/>
    <n v="1481.25"/>
    <n v="0"/>
    <n v="592.5"/>
    <x v="0"/>
  </r>
  <r>
    <s v="       101205"/>
    <s v="101205"/>
    <s v="       100639"/>
    <s v="MONITOR 23&quot; DELL U2312HM"/>
    <x v="2"/>
    <s v="04.10.13"/>
    <s v="01.11.13"/>
    <n v="25"/>
    <n v="1"/>
    <n v="1481.25"/>
    <n v="1481.25"/>
    <n v="0"/>
    <n v="592.5"/>
    <x v="0"/>
  </r>
  <r>
    <s v="       101207"/>
    <s v="101207"/>
    <s v="       100639"/>
    <s v="MONITOR 23&quot; DELL U2312HM"/>
    <x v="2"/>
    <s v="08.05.13"/>
    <s v="01.06.13"/>
    <n v="25"/>
    <n v="1"/>
    <n v="1481.25"/>
    <n v="1481.25"/>
    <n v="0"/>
    <n v="592.5"/>
    <x v="0"/>
  </r>
  <r>
    <s v="       101208"/>
    <s v="101208"/>
    <s v="       101340"/>
    <s v="POLUFOTELJA MET. NOGE"/>
    <x v="0"/>
    <s v="01.01.97"/>
    <s v="01.02.97"/>
    <n v="12.5"/>
    <n v="1"/>
    <n v="452.19"/>
    <n v="452.19"/>
    <n v="0"/>
    <n v="180.876"/>
    <x v="0"/>
  </r>
  <r>
    <s v="       101209"/>
    <s v="101209"/>
    <s v="       101340"/>
    <s v="POLUFOTELJA MET. NOGE"/>
    <x v="0"/>
    <s v="01.01.97"/>
    <s v="01.02.97"/>
    <n v="12.5"/>
    <n v="1"/>
    <n v="452.19"/>
    <n v="452.19"/>
    <n v="0"/>
    <n v="180.876"/>
    <x v="0"/>
  </r>
  <r>
    <s v="       101210"/>
    <s v="101210"/>
    <s v="       101014"/>
    <s v="ORMAR STAKLENI/PROC."/>
    <x v="0"/>
    <s v="01.01.97"/>
    <s v="01.02.97"/>
    <n v="12.5"/>
    <n v="1"/>
    <n v="1132.67"/>
    <n v="1132.67"/>
    <n v="0"/>
    <n v="453.06800000000004"/>
    <x v="0"/>
  </r>
  <r>
    <s v="       101211"/>
    <s v="101211"/>
    <s v="       101014"/>
    <s v="ORMAR STAKLENI/PROC."/>
    <x v="0"/>
    <s v="01.01.97"/>
    <s v="01.02.97"/>
    <n v="12.5"/>
    <n v="1"/>
    <n v="1132.67"/>
    <n v="1132.67"/>
    <n v="0"/>
    <n v="453.06800000000004"/>
    <x v="0"/>
  </r>
  <r>
    <s v="       101212"/>
    <s v="101212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1213"/>
    <s v="101213"/>
    <s v="       101128"/>
    <s v="ORMARIĆ S LADICAMA"/>
    <x v="0"/>
    <s v="01.01.97"/>
    <s v="01.02.97"/>
    <n v="12.5"/>
    <n v="1"/>
    <n v="396.43"/>
    <n v="396.43"/>
    <n v="0"/>
    <n v="158.572"/>
    <x v="0"/>
  </r>
  <r>
    <s v="       101215"/>
    <s v="101215"/>
    <s v="       100914"/>
    <s v="ORMAR DVOKRILNI STAKLO"/>
    <x v="0"/>
    <s v="01.01.97"/>
    <s v="01.02.97"/>
    <n v="12.5"/>
    <n v="1"/>
    <n v="1132.67"/>
    <n v="1132.67"/>
    <n v="0"/>
    <n v="453.06800000000004"/>
    <x v="0"/>
  </r>
  <r>
    <s v="       101216"/>
    <s v="101216"/>
    <s v="       101050"/>
    <s v="ORMAR VITRINA S VRAT./PRO"/>
    <x v="0"/>
    <s v="01.01.97"/>
    <s v="01.02.97"/>
    <n v="12.5"/>
    <n v="1"/>
    <n v="1132.67"/>
    <n v="1132.67"/>
    <n v="0"/>
    <n v="453.06800000000004"/>
    <x v="0"/>
  </r>
  <r>
    <s v="       101217"/>
    <s v="101217"/>
    <s v="       102003"/>
    <s v="STOL RADNI /PROC."/>
    <x v="0"/>
    <s v="01.01.97"/>
    <s v="01.02.97"/>
    <n v="12.5"/>
    <n v="1"/>
    <n v="1413"/>
    <n v="1413"/>
    <n v="0"/>
    <n v="565.20000000000005"/>
    <x v="0"/>
  </r>
  <r>
    <s v="       101218"/>
    <s v="101218"/>
    <s v="       102240"/>
    <s v="STOLICA DAKTILO S RUKONAS"/>
    <x v="0"/>
    <s v="18.06.01"/>
    <s v="01.07.01"/>
    <n v="12.5"/>
    <n v="1"/>
    <n v="726.82"/>
    <n v="726.82"/>
    <n v="0"/>
    <n v="290.72800000000001"/>
    <x v="0"/>
  </r>
  <r>
    <s v="       101219"/>
    <s v="101219"/>
    <s v="       101538"/>
    <s v="RAČ.PRODESK 400G2"/>
    <x v="2"/>
    <s v="07.08.14"/>
    <s v="01.09.14"/>
    <n v="25"/>
    <n v="1"/>
    <n v="5287.5"/>
    <n v="5287.5"/>
    <n v="0"/>
    <n v="2115"/>
    <x v="0"/>
  </r>
  <r>
    <s v="       101220"/>
    <s v="101220"/>
    <s v="       100644"/>
    <s v="MONITOR 24&quot;"/>
    <x v="2"/>
    <s v="09.12.14"/>
    <s v="01.01.15"/>
    <n v="25"/>
    <n v="1"/>
    <n v="1750"/>
    <n v="1750"/>
    <n v="0"/>
    <n v="700"/>
    <x v="0"/>
  </r>
  <r>
    <s v="       101221"/>
    <s v="101221"/>
    <s v="       101286"/>
    <s v="PLOČA ZIDNA 60*90"/>
    <x v="1"/>
    <s v="22.11.02"/>
    <s v="01.12.02"/>
    <n v="12.5"/>
    <n v="1"/>
    <n v="231.97"/>
    <n v="231.97"/>
    <n v="0"/>
    <n v="92.788000000000011"/>
    <x v="0"/>
  </r>
  <r>
    <s v="       101224"/>
    <s v="101224"/>
    <s v="       100905"/>
    <s v="ORMAR DVOKR.STAKLENI/PROC"/>
    <x v="0"/>
    <s v="01.01.97"/>
    <s v="01.02.97"/>
    <n v="12.5"/>
    <n v="1"/>
    <n v="1132.67"/>
    <n v="1132.67"/>
    <n v="0"/>
    <n v="453.06800000000004"/>
    <x v="0"/>
  </r>
  <r>
    <s v="       101225"/>
    <s v="101225"/>
    <s v="       100905"/>
    <s v="ORMAR DVOKR.STAKLENI/PROC"/>
    <x v="0"/>
    <s v="01.01.97"/>
    <s v="01.02.97"/>
    <n v="12.5"/>
    <n v="1"/>
    <n v="1132.67"/>
    <n v="1132.67"/>
    <n v="0"/>
    <n v="453.06800000000004"/>
    <x v="0"/>
  </r>
  <r>
    <s v="       101229"/>
    <s v="101229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1231"/>
    <s v="101231"/>
    <s v="       101633"/>
    <s v="RADIJATOR ULJNI"/>
    <x v="1"/>
    <s v="08.10.01"/>
    <s v="01.11.01"/>
    <n v="20"/>
    <n v="1"/>
    <n v="544.14"/>
    <n v="544.14"/>
    <n v="0"/>
    <n v="217.65600000000001"/>
    <x v="0"/>
  </r>
  <r>
    <s v="       101232"/>
    <s v="101232"/>
    <s v="       102146"/>
    <s v="STOLAC KONFEREN."/>
    <x v="0"/>
    <s v="18.09.02"/>
    <s v="01.10.02"/>
    <n v="12.5"/>
    <n v="1"/>
    <n v="382.1"/>
    <n v="382.1"/>
    <n v="0"/>
    <n v="152.84"/>
    <x v="0"/>
  </r>
  <r>
    <s v="       101233"/>
    <s v="101233"/>
    <s v="       102146"/>
    <s v="STOLAC KONFEREN."/>
    <x v="0"/>
    <s v="18.09.02"/>
    <s v="01.10.02"/>
    <n v="12.5"/>
    <n v="1"/>
    <n v="382.1"/>
    <n v="382.1"/>
    <n v="0"/>
    <n v="152.84"/>
    <x v="0"/>
  </r>
  <r>
    <s v="       101234"/>
    <s v="101234"/>
    <s v="       102147"/>
    <s v="STOLAC KONFEREN. VALENCIA"/>
    <x v="0"/>
    <s v="18.09.02"/>
    <s v="01.10.02"/>
    <n v="12.5"/>
    <n v="1"/>
    <n v="382.1"/>
    <n v="382.1"/>
    <n v="0"/>
    <n v="152.84"/>
    <x v="0"/>
  </r>
  <r>
    <s v="       101235"/>
    <s v="101235"/>
    <s v="       102147"/>
    <s v="STOLAC KONFEREN. VALENCIA"/>
    <x v="0"/>
    <s v="18.09.02"/>
    <s v="01.10.02"/>
    <n v="12.5"/>
    <n v="1"/>
    <n v="382.1"/>
    <n v="382.1"/>
    <n v="0"/>
    <n v="152.84"/>
    <x v="0"/>
  </r>
  <r>
    <s v="       101236"/>
    <s v="101236"/>
    <s v="       101285"/>
    <s v="PLOČA ZIDNA 120*180"/>
    <x v="1"/>
    <s v="22.11.02"/>
    <s v="01.12.02"/>
    <n v="12.5"/>
    <n v="1"/>
    <n v="923.83"/>
    <n v="923.83"/>
    <n v="0"/>
    <n v="369.53200000000004"/>
    <x v="0"/>
  </r>
  <r>
    <s v="       101237"/>
    <s v="101237"/>
    <s v="       101095"/>
    <s v="ORMAR(ELEMENT)S LADICAMA"/>
    <x v="0"/>
    <s v="01.01.97"/>
    <s v="01.02.97"/>
    <n v="12.5"/>
    <n v="1"/>
    <n v="396.36"/>
    <n v="396.36"/>
    <n v="0"/>
    <n v="158.54400000000001"/>
    <x v="0"/>
  </r>
  <r>
    <s v="       101238"/>
    <s v="101238"/>
    <s v="       102216"/>
    <s v="STOLAC UREDSKI TIMO"/>
    <x v="0"/>
    <s v="15.04.13"/>
    <s v="01.05.13"/>
    <n v="12.5"/>
    <n v="1"/>
    <n v="298.84000000000003"/>
    <n v="286.42"/>
    <n v="12.42"/>
    <n v="119.53600000000002"/>
    <x v="0"/>
  </r>
  <r>
    <s v="       101239"/>
    <s v="101239"/>
    <s v="       101618"/>
    <s v="RAČUNALO PRODESK 400 G1"/>
    <x v="2"/>
    <s v="11.06.14"/>
    <s v="01.07.14"/>
    <n v="25"/>
    <n v="1"/>
    <n v="5287.5"/>
    <n v="5287.5"/>
    <n v="0"/>
    <n v="2115"/>
    <x v="0"/>
  </r>
  <r>
    <s v="       101240"/>
    <s v="101240"/>
    <s v="       101618"/>
    <s v="RAČUNALO PRODESK 400 G1"/>
    <x v="2"/>
    <s v="11.06.14"/>
    <s v="01.07.14"/>
    <n v="25"/>
    <n v="1"/>
    <n v="5287.5"/>
    <n v="5287.5"/>
    <n v="0"/>
    <n v="2115"/>
    <x v="0"/>
  </r>
  <r>
    <s v="       101241"/>
    <s v="101241"/>
    <s v="       100639"/>
    <s v="MONITOR 23&quot; DELL U2312HM"/>
    <x v="2"/>
    <s v="04.10.13"/>
    <s v="01.11.13"/>
    <n v="25"/>
    <n v="1"/>
    <n v="1481.25"/>
    <n v="1481.25"/>
    <n v="0"/>
    <n v="592.5"/>
    <x v="0"/>
  </r>
  <r>
    <s v="       101242"/>
    <s v="101242"/>
    <s v="       100630"/>
    <s v="MONITOR 22&quot; DELL"/>
    <x v="2"/>
    <s v="11.06.14"/>
    <s v="01.07.14"/>
    <n v="25"/>
    <n v="1"/>
    <n v="1341.25"/>
    <n v="1341.25"/>
    <n v="0"/>
    <n v="536.5"/>
    <x v="0"/>
  </r>
  <r>
    <s v="       101243"/>
    <s v="101243"/>
    <s v="       100630"/>
    <s v="MONITOR 22&quot; DELL"/>
    <x v="2"/>
    <s v="11.06.14"/>
    <s v="01.07.14"/>
    <n v="25"/>
    <n v="1"/>
    <n v="1341.25"/>
    <n v="1341.25"/>
    <n v="0"/>
    <n v="536.5"/>
    <x v="0"/>
  </r>
  <r>
    <s v="       101258"/>
    <s v="101258"/>
    <s v="       101771"/>
    <s v="SOFTW.Digitilzet"/>
    <x v="3"/>
    <s v="14.02.12"/>
    <s v="01.03.12"/>
    <n v="25"/>
    <n v="1"/>
    <n v="297.38"/>
    <n v="297.38"/>
    <n v="0"/>
    <n v="118.952"/>
    <x v="0"/>
  </r>
  <r>
    <s v="       101259"/>
    <s v="101259"/>
    <s v="       101341"/>
    <s v="Polysun4, VelasolarisGMBH"/>
    <x v="1"/>
    <s v="21.05.10"/>
    <s v="01.06.10"/>
    <n v="25"/>
    <n v="1"/>
    <n v="4498.49"/>
    <n v="4498.49"/>
    <n v="0"/>
    <n v="1799.396"/>
    <x v="0"/>
  </r>
  <r>
    <s v="       101261"/>
    <s v="101261"/>
    <s v="       101644"/>
    <s v="RADNI STOL 705 NC"/>
    <x v="0"/>
    <s v="04.10.02"/>
    <s v="01.11.02"/>
    <n v="12.5"/>
    <n v="1"/>
    <n v="2851.52"/>
    <n v="2851.52"/>
    <n v="0"/>
    <n v="1140.6079999999999"/>
    <x v="0"/>
  </r>
  <r>
    <s v="       101262"/>
    <s v="101262"/>
    <s v="       101922"/>
    <s v="STOL DODTAK 911D"/>
    <x v="0"/>
    <s v="04.10.02"/>
    <s v="01.11.02"/>
    <n v="12.5"/>
    <n v="1"/>
    <n v="2328.86"/>
    <n v="2328.86"/>
    <n v="0"/>
    <n v="931.5440000000001"/>
    <x v="0"/>
  </r>
  <r>
    <s v="       101263"/>
    <s v="101263"/>
    <s v="       100097"/>
    <s v="DAKTILO STOL 707 NC"/>
    <x v="0"/>
    <s v="04.10.02"/>
    <s v="01.11.02"/>
    <n v="12.5"/>
    <n v="1"/>
    <n v="1886.3600000000001"/>
    <n v="1886.3600000000001"/>
    <n v="0"/>
    <n v="754.5440000000001"/>
    <x v="0"/>
  </r>
  <r>
    <s v="       101264"/>
    <s v="101264"/>
    <s v="       101304"/>
    <s v="POKRETNA KAZETA 921RA"/>
    <x v="1"/>
    <s v="04.10.02"/>
    <s v="01.11.02"/>
    <n v="12.5"/>
    <n v="1"/>
    <n v="1335.17"/>
    <n v="1335.17"/>
    <n v="0"/>
    <n v="534.0680000000001"/>
    <x v="0"/>
  </r>
  <r>
    <s v="       101265"/>
    <s v="101265"/>
    <s v="       102574"/>
    <s v="VITRINA VEĆA"/>
    <x v="1"/>
    <s v="04.10.02"/>
    <s v="01.11.02"/>
    <n v="12.5"/>
    <n v="1"/>
    <n v="5298.95"/>
    <n v="5298.95"/>
    <n v="0"/>
    <n v="2119.58"/>
    <x v="0"/>
  </r>
  <r>
    <s v="       101266"/>
    <s v="101266"/>
    <s v="       102559"/>
    <s v="VITRINA MANJA"/>
    <x v="1"/>
    <s v="04.10.02"/>
    <s v="01.11.02"/>
    <n v="12.5"/>
    <n v="1"/>
    <n v="3942.92"/>
    <n v="3942.92"/>
    <n v="0"/>
    <n v="1577.1680000000001"/>
    <x v="0"/>
  </r>
  <r>
    <s v="       101267"/>
    <s v="101267"/>
    <s v="       102592"/>
    <s v="VJEŠALICA GIR 1704"/>
    <x v="1"/>
    <s v="04.10.02"/>
    <s v="01.11.02"/>
    <n v="12.5"/>
    <n v="1"/>
    <n v="356.85"/>
    <n v="356.85"/>
    <n v="0"/>
    <n v="142.74"/>
    <x v="0"/>
  </r>
  <r>
    <s v="       101268"/>
    <s v="101268"/>
    <s v="       102147"/>
    <s v="STOLAC KONFEREN. VALENCIA"/>
    <x v="0"/>
    <s v="04.10.02"/>
    <s v="01.11.02"/>
    <n v="12.5"/>
    <n v="1"/>
    <n v="382.1"/>
    <n v="382.1"/>
    <n v="0"/>
    <n v="152.84"/>
    <x v="0"/>
  </r>
  <r>
    <s v="       101269"/>
    <s v="101269"/>
    <s v="       102147"/>
    <s v="STOLAC KONFEREN. VALENCIA"/>
    <x v="0"/>
    <s v="04.10.02"/>
    <s v="01.11.02"/>
    <n v="12.5"/>
    <n v="1"/>
    <n v="382.1"/>
    <n v="382.1"/>
    <n v="0"/>
    <n v="152.84"/>
    <x v="0"/>
  </r>
  <r>
    <s v="       101270"/>
    <s v="101270"/>
    <s v="       102147"/>
    <s v="STOLAC KONFEREN. VALENCIA"/>
    <x v="0"/>
    <s v="04.10.02"/>
    <s v="01.11.02"/>
    <n v="12.5"/>
    <n v="1"/>
    <n v="382.1"/>
    <n v="382.1"/>
    <n v="0"/>
    <n v="152.84"/>
    <x v="0"/>
  </r>
  <r>
    <s v="       101271"/>
    <s v="101271"/>
    <s v="       102148"/>
    <s v="STOLAC KONFEREN. VALEVCIA"/>
    <x v="0"/>
    <s v="04.10.02"/>
    <s v="01.11.02"/>
    <n v="12.5"/>
    <n v="1"/>
    <n v="382.1"/>
    <n v="382.1"/>
    <n v="0"/>
    <n v="152.84"/>
    <x v="0"/>
  </r>
  <r>
    <s v="       101272"/>
    <s v="101272"/>
    <s v="       101223"/>
    <s v="PISAČ HP LASERJET 1022"/>
    <x v="2"/>
    <s v="18.12.06"/>
    <s v="01.01.07"/>
    <n v="25"/>
    <n v="1"/>
    <n v="1771.44"/>
    <n v="1771.44"/>
    <n v="0"/>
    <n v="708.57600000000002"/>
    <x v="0"/>
  </r>
  <r>
    <s v="       101275"/>
    <s v="101275"/>
    <s v="       100665"/>
    <s v="MONITOR AOC 21,6&quot;"/>
    <x v="2"/>
    <s v="05.11.09"/>
    <s v="01.12.09"/>
    <n v="25"/>
    <n v="1"/>
    <n v="1353"/>
    <n v="1353"/>
    <n v="0"/>
    <n v="541.20000000000005"/>
    <x v="0"/>
  </r>
  <r>
    <s v="       101276"/>
    <s v="101276"/>
    <s v="       100665"/>
    <s v="MONITOR AOC 21,6&quot;"/>
    <x v="2"/>
    <s v="25.11.09"/>
    <s v="01.12.09"/>
    <n v="25"/>
    <n v="1"/>
    <n v="1476"/>
    <n v="1476"/>
    <n v="0"/>
    <n v="590.4"/>
    <x v="0"/>
  </r>
  <r>
    <s v="       101277"/>
    <s v="101277"/>
    <s v="       100333"/>
    <s v="iPAD APPLE CELLULAR 64GB"/>
    <x v="2"/>
    <s v="08.07.13"/>
    <s v="01.08.13"/>
    <n v="25"/>
    <n v="1"/>
    <n v="7525"/>
    <n v="7525"/>
    <n v="0"/>
    <n v="3010"/>
    <x v="0"/>
  </r>
  <r>
    <s v="       101278"/>
    <s v="101278"/>
    <s v="       100750"/>
    <s v="NETOBOOK HP PROBOOK 650G1"/>
    <x v="2"/>
    <s v="26.05.14"/>
    <s v="01.06.14"/>
    <n v="25"/>
    <n v="1"/>
    <n v="7083.93"/>
    <n v="7083.93"/>
    <n v="0"/>
    <n v="2833.5720000000001"/>
    <x v="0"/>
  </r>
  <r>
    <s v="       101279"/>
    <s v="101279"/>
    <s v="       101500"/>
    <s v="RAČ.HP PRODESK 490G1"/>
    <x v="2"/>
    <s v="29.07.14"/>
    <s v="01.08.14"/>
    <n v="25"/>
    <n v="1"/>
    <n v="6612.5"/>
    <n v="6612.5"/>
    <n v="0"/>
    <n v="2645"/>
    <x v="0"/>
  </r>
  <r>
    <s v="       101281"/>
    <s v="101281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1282"/>
    <s v="101282"/>
    <s v="       102591"/>
    <s v="VJEŠALICA DRVENA/PROC."/>
    <x v="1"/>
    <s v="01.01.97"/>
    <s v="01.02.97"/>
    <n v="12.5"/>
    <n v="1"/>
    <n v="84.710000000000008"/>
    <n v="84.710000000000008"/>
    <n v="0"/>
    <n v="33.884000000000007"/>
    <x v="0"/>
  </r>
  <r>
    <s v="       101283"/>
    <s v="101283"/>
    <s v="       101076"/>
    <s v="ORMAR ZA KNJIGE STAKLENA"/>
    <x v="0"/>
    <s v="01.01.97"/>
    <s v="01.02.97"/>
    <n v="12.5"/>
    <n v="1"/>
    <n v="1132.67"/>
    <n v="1132.67"/>
    <n v="0"/>
    <n v="453.06800000000004"/>
    <x v="0"/>
  </r>
  <r>
    <s v="       101284"/>
    <s v="101284"/>
    <s v="       101076"/>
    <s v="ORMAR ZA KNJIGE STAKLENA"/>
    <x v="0"/>
    <s v="01.01.97"/>
    <s v="01.02.97"/>
    <n v="12.5"/>
    <n v="1"/>
    <n v="1132.67"/>
    <n v="1132.67"/>
    <n v="0"/>
    <n v="453.06800000000004"/>
    <x v="0"/>
  </r>
  <r>
    <s v="       101285"/>
    <s v="101285"/>
    <s v="       101076"/>
    <s v="ORMAR ZA KNJIGE STAKLENA"/>
    <x v="0"/>
    <s v="01.01.97"/>
    <s v="01.02.97"/>
    <n v="12.5"/>
    <n v="1"/>
    <n v="1132.67"/>
    <n v="1132.67"/>
    <n v="0"/>
    <n v="453.06800000000004"/>
    <x v="0"/>
  </r>
  <r>
    <s v="       101286"/>
    <s v="101286"/>
    <s v="       101061"/>
    <s v="Ormar za kemikalije"/>
    <x v="0"/>
    <s v="01.01.97"/>
    <s v="01.02.97"/>
    <n v="12.5"/>
    <n v="1"/>
    <n v="6782.6100000000006"/>
    <n v="6782.6100000000006"/>
    <n v="0"/>
    <n v="2713.0440000000003"/>
    <x v="0"/>
  </r>
  <r>
    <s v="       101287"/>
    <s v="101287"/>
    <s v="       101987"/>
    <s v="STOL PISAĆI/PROC."/>
    <x v="0"/>
    <s v="01.01.97"/>
    <s v="01.02.97"/>
    <n v="12.5"/>
    <n v="1"/>
    <n v="1695.68"/>
    <n v="1695.68"/>
    <n v="0"/>
    <n v="678.27200000000005"/>
    <x v="0"/>
  </r>
  <r>
    <s v="       101288"/>
    <s v="101288"/>
    <s v="       101290"/>
    <s v="PLOHA RADNA"/>
    <x v="1"/>
    <s v="01.01.97"/>
    <s v="01.02.97"/>
    <n v="12.5"/>
    <n v="1"/>
    <n v="1695.69"/>
    <n v="1695.69"/>
    <n v="0"/>
    <n v="678.27600000000007"/>
    <x v="0"/>
  </r>
  <r>
    <s v="       101289"/>
    <s v="101289"/>
    <s v="       101290"/>
    <s v="PLOHA RADNA"/>
    <x v="1"/>
    <s v="01.01.97"/>
    <s v="01.02.97"/>
    <n v="12.5"/>
    <n v="1"/>
    <n v="1695.68"/>
    <n v="1695.68"/>
    <n v="0"/>
    <n v="678.27200000000005"/>
    <x v="0"/>
  </r>
  <r>
    <s v="       101290"/>
    <s v="101290"/>
    <s v="       102324"/>
    <s v="SUDOPER/PROC."/>
    <x v="1"/>
    <s v="01.01.97"/>
    <s v="01.02.97"/>
    <n v="12.5"/>
    <n v="1"/>
    <n v="611.39"/>
    <n v="611.39"/>
    <n v="0"/>
    <n v="244.55600000000001"/>
    <x v="0"/>
  </r>
  <r>
    <s v="       101291"/>
    <s v="101291"/>
    <s v="       102536"/>
    <s v="VAGA TEHNICA NA UTEGE/PRO"/>
    <x v="1"/>
    <s v="01.01.97"/>
    <s v="01.02.97"/>
    <n v="20"/>
    <n v="1"/>
    <n v="2619.84"/>
    <n v="2619.84"/>
    <n v="0"/>
    <n v="1047.9360000000001"/>
    <x v="0"/>
  </r>
  <r>
    <s v="       101292"/>
    <s v="101292"/>
    <s v="       102536"/>
    <s v="VAGA TEHNICA NA UTEGE/PRO"/>
    <x v="1"/>
    <s v="01.01.97"/>
    <s v="01.02.97"/>
    <n v="20"/>
    <n v="1"/>
    <n v="2619.84"/>
    <n v="2619.84"/>
    <n v="0"/>
    <n v="1047.9360000000001"/>
    <x v="0"/>
  </r>
  <r>
    <s v="       101293"/>
    <s v="101293"/>
    <s v="       100530"/>
    <s v="MIKROSKOP BINOKULAR"/>
    <x v="1"/>
    <s v="01.01.97"/>
    <s v="01.02.97"/>
    <n v="20"/>
    <n v="1"/>
    <n v="8790.7900000000009"/>
    <n v="8790.7900000000009"/>
    <n v="0"/>
    <n v="3516.3160000000007"/>
    <x v="0"/>
  </r>
  <r>
    <s v="       101294"/>
    <s v="101294"/>
    <s v="       100082"/>
    <s v="CENTRIFUGA JANITZKY"/>
    <x v="1"/>
    <s v="01.01.97"/>
    <s v="01.02.97"/>
    <n v="20"/>
    <n v="1"/>
    <n v="4185.3500000000004"/>
    <n v="4185.3500000000004"/>
    <n v="0"/>
    <n v="1674.1400000000003"/>
    <x v="0"/>
  </r>
  <r>
    <s v="       101295"/>
    <s v="101295"/>
    <s v="       101256"/>
    <s v="PISAĆI STROJ OLIVETTI"/>
    <x v="1"/>
    <s v="01.01.97"/>
    <s v="01.02.97"/>
    <n v="20"/>
    <n v="1"/>
    <n v="2823.79"/>
    <n v="2823.79"/>
    <n v="0"/>
    <n v="1129.5160000000001"/>
    <x v="0"/>
  </r>
  <r>
    <s v="       101296"/>
    <s v="101296"/>
    <s v="       101366"/>
    <s v="PREŠA FILTER/PROC."/>
    <x v="1"/>
    <s v="01.01.97"/>
    <s v="01.02.97"/>
    <n v="20"/>
    <n v="1"/>
    <n v="2969.4900000000002"/>
    <n v="2969.4900000000002"/>
    <n v="0"/>
    <n v="1187.796"/>
    <x v="0"/>
  </r>
  <r>
    <s v="       101298"/>
    <s v="101298"/>
    <s v="       100272"/>
    <s v="GRAFOSKOP A4 NLS"/>
    <x v="1"/>
    <s v="01.01.97"/>
    <s v="01.02.97"/>
    <n v="20"/>
    <n v="1"/>
    <n v="1313.73"/>
    <n v="1313.73"/>
    <n v="0"/>
    <n v="525.49200000000008"/>
    <x v="0"/>
  </r>
  <r>
    <s v="       101299"/>
    <s v="101299"/>
    <s v="       100057"/>
    <s v="BROOKFIELD DIG.VISKOZIMET"/>
    <x v="1"/>
    <s v="01.01.99"/>
    <s v="01.02.99"/>
    <n v="20"/>
    <n v="1"/>
    <n v="56214.950000000004"/>
    <n v="56214.950000000004"/>
    <n v="0"/>
    <n v="22485.980000000003"/>
    <x v="0"/>
  </r>
  <r>
    <s v="       101300"/>
    <s v="101300"/>
    <s v="       100321"/>
    <s v="INST.ZA MJER.PROPUSTNOST"/>
    <x v="1"/>
    <s v="22.10.98"/>
    <s v="01.11.98"/>
    <n v="20"/>
    <n v="1"/>
    <n v="39822.879999999997"/>
    <n v="39822.879999999997"/>
    <n v="0"/>
    <n v="15929.152"/>
    <x v="0"/>
  </r>
  <r>
    <s v="       101301"/>
    <s v="101301"/>
    <s v="       100318"/>
    <s v="INST.ZA ISPIT.MAZIVOSTI I"/>
    <x v="1"/>
    <s v="22.10.98"/>
    <s v="01.11.98"/>
    <n v="20"/>
    <n v="1"/>
    <n v="38881.040000000001"/>
    <n v="38881.040000000001"/>
    <n v="0"/>
    <n v="15552.416000000001"/>
    <x v="0"/>
  </r>
  <r>
    <s v="       101302"/>
    <s v="101302"/>
    <s v="       102205"/>
    <s v="STOLAC UREDSKI + RUKONASL"/>
    <x v="0"/>
    <s v="11.12.00"/>
    <s v="01.01.01"/>
    <n v="12.5"/>
    <n v="1"/>
    <n v="747.74"/>
    <n v="747.74"/>
    <n v="0"/>
    <n v="299.096"/>
    <x v="0"/>
  </r>
  <r>
    <s v="       101303"/>
    <s v="101303"/>
    <s v="       102551"/>
    <s v="VISKOZIMETAR FANN"/>
    <x v="1"/>
    <s v="01.01.97"/>
    <s v="01.02.97"/>
    <n v="20"/>
    <n v="1"/>
    <n v="4358.38"/>
    <n v="4358.38"/>
    <n v="0"/>
    <n v="1743.3520000000001"/>
    <x v="0"/>
  </r>
  <r>
    <s v="       101304"/>
    <s v="101304"/>
    <s v="       100328"/>
    <s v="INSTRUMENT RETORTA"/>
    <x v="1"/>
    <s v="01.01.97"/>
    <s v="01.02.97"/>
    <n v="20"/>
    <n v="1"/>
    <n v="1200"/>
    <n v="1200"/>
    <n v="0"/>
    <n v="480"/>
    <x v="0"/>
  </r>
  <r>
    <s v="       101305"/>
    <s v="101305"/>
    <s v="       102524"/>
    <s v="VAGA KOMPAKTNA EK-1200G"/>
    <x v="1"/>
    <s v="30.11.01"/>
    <s v="01.12.01"/>
    <n v="20"/>
    <n v="1"/>
    <n v="5978"/>
    <n v="5978"/>
    <n v="0"/>
    <n v="2391.2000000000003"/>
    <x v="0"/>
  </r>
  <r>
    <s v="       101306"/>
    <s v="101306"/>
    <s v="       101190"/>
    <s v="PH METAR SA  ELEKTRO.PRIJ"/>
    <x v="1"/>
    <s v="30.11.01"/>
    <s v="01.12.01"/>
    <n v="20"/>
    <n v="1"/>
    <n v="6344"/>
    <n v="6344"/>
    <n v="0"/>
    <n v="2537.6000000000004"/>
    <x v="0"/>
  </r>
  <r>
    <s v="       101307"/>
    <s v="101307"/>
    <s v="       101202"/>
    <s v="PISAČ"/>
    <x v="1"/>
    <s v="16.09.02"/>
    <s v="01.10.02"/>
    <n v="25"/>
    <n v="1"/>
    <n v="2222.35"/>
    <n v="2222.35"/>
    <n v="0"/>
    <n v="888.94"/>
    <x v="0"/>
  </r>
  <r>
    <s v="       101308"/>
    <s v="101308"/>
    <s v="       102550"/>
    <s v="VISKOZIMETAR DIGITALNI TI"/>
    <x v="1"/>
    <s v="25.04.03"/>
    <s v="01.05.03"/>
    <n v="20"/>
    <n v="1"/>
    <n v="26296.799999999999"/>
    <n v="26296.799999999999"/>
    <n v="0"/>
    <n v="10518.720000000001"/>
    <x v="0"/>
  </r>
  <r>
    <s v="       101309"/>
    <s v="101309"/>
    <s v="       101997"/>
    <s v="Stol radni"/>
    <x v="0"/>
    <s v="12.03.03"/>
    <s v="01.04.03"/>
    <n v="12.5"/>
    <n v="1"/>
    <n v="956.38"/>
    <n v="956.38"/>
    <n v="0"/>
    <n v="382.55200000000002"/>
    <x v="0"/>
  </r>
  <r>
    <s v="       101310"/>
    <s v="101310"/>
    <s v="       101300"/>
    <s v="Pokretna kazeta"/>
    <x v="1"/>
    <s v="12.03.03"/>
    <s v="01.04.03"/>
    <n v="12.5"/>
    <n v="1"/>
    <n v="975.39"/>
    <n v="975.39"/>
    <n v="0"/>
    <n v="390.15600000000001"/>
    <x v="0"/>
  </r>
  <r>
    <s v="       101311"/>
    <s v="101311"/>
    <s v="       101300"/>
    <s v="Pokretna kazeta"/>
    <x v="1"/>
    <s v="12.03.03"/>
    <s v="01.04.03"/>
    <n v="12.5"/>
    <n v="1"/>
    <n v="975.39"/>
    <n v="975.39"/>
    <n v="0"/>
    <n v="390.15600000000001"/>
    <x v="0"/>
  </r>
  <r>
    <s v="       101314"/>
    <s v="101314"/>
    <s v="       100087"/>
    <s v="CONTROLOTRON-PRIJ.MJERAČ"/>
    <x v="2"/>
    <s v="18.02.05"/>
    <s v="01.03.05"/>
    <n v="20"/>
    <n v="1"/>
    <n v="169282.15"/>
    <n v="169282.15"/>
    <n v="0"/>
    <n v="67712.86"/>
    <x v="0"/>
  </r>
  <r>
    <s v="       101315"/>
    <s v="101315"/>
    <s v="       102141"/>
    <s v="STOLAC KONFER."/>
    <x v="0"/>
    <s v="12.08.04"/>
    <s v="01.09.04"/>
    <n v="12.5"/>
    <n v="1"/>
    <n v="274.5"/>
    <n v="274.5"/>
    <n v="0"/>
    <n v="109.80000000000001"/>
    <x v="0"/>
  </r>
  <r>
    <s v="       101316"/>
    <s v="101316"/>
    <s v="       101265"/>
    <s v="PLOČA KOMPAKT"/>
    <x v="1"/>
    <s v="12.08.04"/>
    <s v="01.09.04"/>
    <n v="12.5"/>
    <n v="1"/>
    <n v="17667.63"/>
    <n v="17667.63"/>
    <n v="0"/>
    <n v="7067.0520000000006"/>
    <x v="0"/>
  </r>
  <r>
    <s v="       101317"/>
    <s v="101317"/>
    <s v="       102141"/>
    <s v="STOLAC KONFER."/>
    <x v="0"/>
    <s v="12.08.04"/>
    <s v="01.09.04"/>
    <n v="12.5"/>
    <n v="1"/>
    <n v="274.5"/>
    <n v="274.5"/>
    <n v="0"/>
    <n v="109.80000000000001"/>
    <x v="0"/>
  </r>
  <r>
    <s v="       101318"/>
    <s v="101318"/>
    <s v="       101674"/>
    <s v="SCANER 4570C"/>
    <x v="2"/>
    <s v="17.09.03"/>
    <s v="01.10.03"/>
    <n v="25"/>
    <n v="1"/>
    <n v="1635.76"/>
    <n v="1635.76"/>
    <n v="0"/>
    <n v="654.30400000000009"/>
    <x v="0"/>
  </r>
  <r>
    <s v="       101319"/>
    <s v="101319"/>
    <s v="       100583"/>
    <s v="MJEŠALICA LAB.+ČAŠE ZA MJ"/>
    <x v="1"/>
    <s v="19.03.04"/>
    <s v="01.04.04"/>
    <n v="20"/>
    <n v="1"/>
    <n v="15704.35"/>
    <n v="15704.35"/>
    <n v="0"/>
    <n v="6281.7400000000007"/>
    <x v="0"/>
  </r>
  <r>
    <s v="       101320"/>
    <s v="101320"/>
    <s v="       102141"/>
    <s v="STOLAC KONFER."/>
    <x v="0"/>
    <s v="12.08.04"/>
    <s v="01.09.04"/>
    <n v="12.5"/>
    <n v="1"/>
    <n v="274.5"/>
    <n v="274.5"/>
    <n v="0"/>
    <n v="109.80000000000001"/>
    <x v="0"/>
  </r>
  <r>
    <s v="       101321"/>
    <s v="101321"/>
    <s v="       102141"/>
    <s v="STOLAC KONFER."/>
    <x v="0"/>
    <s v="12.08.04"/>
    <s v="01.09.04"/>
    <n v="12.5"/>
    <n v="1"/>
    <n v="274.5"/>
    <n v="274.5"/>
    <n v="0"/>
    <n v="109.80000000000001"/>
    <x v="0"/>
  </r>
  <r>
    <s v="       101322"/>
    <s v="101322"/>
    <s v="       102141"/>
    <s v="STOLAC KONFER."/>
    <x v="0"/>
    <s v="12.08.04"/>
    <s v="01.09.04"/>
    <n v="12.5"/>
    <n v="1"/>
    <n v="274.5"/>
    <n v="274.5"/>
    <n v="0"/>
    <n v="109.80000000000001"/>
    <x v="0"/>
  </r>
  <r>
    <s v="       101323"/>
    <s v="101323"/>
    <s v="       102141"/>
    <s v="STOLAC KONFER."/>
    <x v="0"/>
    <s v="12.08.04"/>
    <s v="01.09.04"/>
    <n v="12.5"/>
    <n v="1"/>
    <n v="274.5"/>
    <n v="274.5"/>
    <n v="0"/>
    <n v="109.80000000000001"/>
    <x v="0"/>
  </r>
  <r>
    <s v="       101324"/>
    <s v="101324"/>
    <s v="       102141"/>
    <s v="STOLAC KONFER."/>
    <x v="0"/>
    <s v="12.08.04"/>
    <s v="01.09.04"/>
    <n v="12.5"/>
    <n v="1"/>
    <n v="274.5"/>
    <n v="274.5"/>
    <n v="0"/>
    <n v="109.80000000000001"/>
    <x v="0"/>
  </r>
  <r>
    <s v="       101325"/>
    <s v="101325"/>
    <s v="       101997"/>
    <s v="Stol radni"/>
    <x v="0"/>
    <s v="10.09.04"/>
    <s v="01.10.04"/>
    <n v="12.5"/>
    <n v="1"/>
    <n v="851.56000000000006"/>
    <n v="851.56000000000006"/>
    <n v="0"/>
    <n v="340.62400000000002"/>
    <x v="0"/>
  </r>
  <r>
    <s v="       101326"/>
    <s v="101326"/>
    <s v="       101997"/>
    <s v="Stol radni"/>
    <x v="0"/>
    <s v="10.09.04"/>
    <s v="01.10.04"/>
    <n v="12.5"/>
    <n v="1"/>
    <n v="851.56000000000006"/>
    <n v="851.56000000000006"/>
    <n v="0"/>
    <n v="340.62400000000002"/>
    <x v="0"/>
  </r>
  <r>
    <s v="       101327"/>
    <s v="101327"/>
    <s v="       101997"/>
    <s v="Stol radni"/>
    <x v="0"/>
    <s v="10.09.04"/>
    <s v="01.10.04"/>
    <n v="12.5"/>
    <n v="1"/>
    <n v="851.56000000000006"/>
    <n v="851.56000000000006"/>
    <n v="0"/>
    <n v="340.62400000000002"/>
    <x v="0"/>
  </r>
  <r>
    <s v="       101328"/>
    <s v="101328"/>
    <s v="       101997"/>
    <s v="Stol radni"/>
    <x v="0"/>
    <s v="10.09.04"/>
    <s v="01.10.04"/>
    <n v="12.5"/>
    <n v="1"/>
    <n v="851.56000000000006"/>
    <n v="851.56000000000006"/>
    <n v="0"/>
    <n v="340.62400000000002"/>
    <x v="0"/>
  </r>
  <r>
    <s v="       101329"/>
    <s v="101329"/>
    <s v="       100371"/>
    <s v="KATEDRA/STOL"/>
    <x v="0"/>
    <s v="10.09.04"/>
    <s v="01.10.04"/>
    <n v="12.5"/>
    <n v="1"/>
    <n v="1190.72"/>
    <n v="1190.72"/>
    <n v="0"/>
    <n v="476.28800000000001"/>
    <x v="0"/>
  </r>
  <r>
    <s v="       101330"/>
    <s v="101330"/>
    <s v="       100474"/>
    <s v="LADIČAR POKRETNI"/>
    <x v="0"/>
    <s v="10.09.04"/>
    <s v="01.10.04"/>
    <n v="12.5"/>
    <n v="1"/>
    <n v="1157.78"/>
    <n v="1157.78"/>
    <n v="0"/>
    <n v="463.11200000000002"/>
    <x v="0"/>
  </r>
  <r>
    <s v="       101331"/>
    <s v="101331"/>
    <s v="       102160"/>
    <s v="STOLAC LAB."/>
    <x v="0"/>
    <s v="10.09.04"/>
    <s v="01.10.04"/>
    <n v="12.5"/>
    <n v="1"/>
    <n v="1087.02"/>
    <n v="1087.02"/>
    <n v="0"/>
    <n v="434.80799999999999"/>
    <x v="0"/>
  </r>
  <r>
    <s v="       101332"/>
    <s v="101332"/>
    <s v="       102160"/>
    <s v="STOLAC LAB."/>
    <x v="0"/>
    <s v="10.09.04"/>
    <s v="01.10.04"/>
    <n v="12.5"/>
    <n v="1"/>
    <n v="1087.02"/>
    <n v="1087.02"/>
    <n v="0"/>
    <n v="434.80799999999999"/>
    <x v="0"/>
  </r>
  <r>
    <s v="       101333"/>
    <s v="101333"/>
    <s v="       102611"/>
    <s v="VRATA KOMP.ISPOD DIGESTOR"/>
    <x v="1"/>
    <s v="10.09.04"/>
    <s v="01.10.04"/>
    <n v="12.5"/>
    <n v="1"/>
    <n v="1654.32"/>
    <n v="1654.32"/>
    <n v="0"/>
    <n v="661.72800000000007"/>
    <x v="0"/>
  </r>
  <r>
    <s v="       101334"/>
    <s v="101334"/>
    <s v="       101271"/>
    <s v="PLOČA RADNA JEDNOSTRUKA"/>
    <x v="1"/>
    <s v="10.09.04"/>
    <s v="01.10.04"/>
    <n v="12.5"/>
    <n v="1"/>
    <n v="4575"/>
    <n v="4575"/>
    <n v="0"/>
    <n v="1830"/>
    <x v="0"/>
  </r>
  <r>
    <s v="       101335"/>
    <s v="101335"/>
    <s v="       100845"/>
    <s v="OBLOGA DRVNISKOG ELEMENTA"/>
    <x v="1"/>
    <s v="10.09.04"/>
    <s v="01.10.04"/>
    <n v="12.5"/>
    <n v="1"/>
    <n v="666.12"/>
    <n v="666.12"/>
    <n v="0"/>
    <n v="266.44800000000004"/>
    <x v="0"/>
  </r>
  <r>
    <s v="       101336"/>
    <s v="101336"/>
    <s v="       100154"/>
    <s v="ELEMENAT NISKI S DVOSTRUK"/>
    <x v="1"/>
    <s v="10.09.04"/>
    <s v="01.10.04"/>
    <n v="12.5"/>
    <n v="1"/>
    <n v="2178.92"/>
    <n v="2178.92"/>
    <n v="0"/>
    <n v="871.5680000000001"/>
    <x v="0"/>
  </r>
  <r>
    <s v="       101337"/>
    <s v="101337"/>
    <s v="       101145"/>
    <s v="ORMARIĆ SA ŠIR. LADICAMA"/>
    <x v="0"/>
    <s v="10.09.04"/>
    <s v="01.10.04"/>
    <n v="12.5"/>
    <n v="1"/>
    <n v="2703.7000000000003"/>
    <n v="2703.7000000000003"/>
    <n v="0"/>
    <n v="1081.4800000000002"/>
    <x v="0"/>
  </r>
  <r>
    <s v="       101338"/>
    <s v="101338"/>
    <s v="       101103"/>
    <s v="ORMARIĆ DVOKRILNI"/>
    <x v="0"/>
    <s v="10.09.04"/>
    <s v="01.10.04"/>
    <n v="12.5"/>
    <n v="1"/>
    <n v="2703.7200000000003"/>
    <n v="2703.7200000000003"/>
    <n v="0"/>
    <n v="1081.4880000000001"/>
    <x v="0"/>
  </r>
  <r>
    <s v="       101339"/>
    <s v="101339"/>
    <s v="       101103"/>
    <s v="ORMARIĆ DVOKRILNI"/>
    <x v="0"/>
    <s v="10.09.04"/>
    <s v="01.10.04"/>
    <n v="12.5"/>
    <n v="1"/>
    <n v="2703.69"/>
    <n v="2703.69"/>
    <n v="0"/>
    <n v="1081.4760000000001"/>
    <x v="0"/>
  </r>
  <r>
    <s v="       101340"/>
    <s v="101340"/>
    <s v="       101109"/>
    <s v="ORMARIĆ KOMBINIRANI"/>
    <x v="0"/>
    <s v="10.09.04"/>
    <s v="01.10.04"/>
    <n v="12.5"/>
    <n v="1"/>
    <n v="5301.27"/>
    <n v="5301.27"/>
    <n v="0"/>
    <n v="2120.5080000000003"/>
    <x v="0"/>
  </r>
  <r>
    <s v="       101341"/>
    <s v="101341"/>
    <s v="       101107"/>
    <s v="ORMARIĆ JEDNOST.SA SUDOPE"/>
    <x v="0"/>
    <s v="10.09.04"/>
    <s v="01.10.04"/>
    <n v="12.5"/>
    <n v="1"/>
    <n v="8924.7800000000007"/>
    <n v="8924.7800000000007"/>
    <n v="0"/>
    <n v="3569.9120000000003"/>
    <x v="0"/>
  </r>
  <r>
    <s v="       101342"/>
    <s v="101342"/>
    <s v="       101103"/>
    <s v="ORMARIĆ DVOKRILNI"/>
    <x v="0"/>
    <s v="10.09.04"/>
    <s v="01.10.04"/>
    <n v="12.5"/>
    <n v="1"/>
    <n v="2703.69"/>
    <n v="2703.69"/>
    <n v="0"/>
    <n v="1081.4760000000001"/>
    <x v="0"/>
  </r>
  <r>
    <s v="       101343"/>
    <s v="101343"/>
    <s v="       101103"/>
    <s v="ORMARIĆ DVOKRILNI"/>
    <x v="0"/>
    <s v="10.09.04"/>
    <s v="01.10.04"/>
    <n v="12.5"/>
    <n v="1"/>
    <n v="2703.69"/>
    <n v="2703.69"/>
    <n v="0"/>
    <n v="1081.4760000000001"/>
    <x v="0"/>
  </r>
  <r>
    <s v="       101344"/>
    <s v="101344"/>
    <s v="       101103"/>
    <s v="ORMARIĆ DVOKRILNI"/>
    <x v="0"/>
    <s v="10.09.04"/>
    <s v="01.10.04"/>
    <n v="12.5"/>
    <n v="1"/>
    <n v="2703.69"/>
    <n v="2703.69"/>
    <n v="0"/>
    <n v="1081.4760000000001"/>
    <x v="0"/>
  </r>
  <r>
    <s v="       101345"/>
    <s v="101345"/>
    <s v="       101103"/>
    <s v="ORMARIĆ DVOKRILNI"/>
    <x v="0"/>
    <s v="10.09.04"/>
    <s v="01.10.04"/>
    <n v="12.5"/>
    <n v="1"/>
    <n v="2703.69"/>
    <n v="2703.69"/>
    <n v="0"/>
    <n v="1081.4760000000001"/>
    <x v="0"/>
  </r>
  <r>
    <s v="       101346"/>
    <s v="101346"/>
    <s v="       101103"/>
    <s v="ORMARIĆ DVOKRILNI"/>
    <x v="0"/>
    <s v="10.09.04"/>
    <s v="01.10.04"/>
    <n v="12.5"/>
    <n v="1"/>
    <n v="2703.69"/>
    <n v="2703.69"/>
    <n v="0"/>
    <n v="1081.4760000000001"/>
    <x v="0"/>
  </r>
  <r>
    <s v="       101347"/>
    <s v="101347"/>
    <s v="       101103"/>
    <s v="ORMARIĆ DVOKRILNI"/>
    <x v="0"/>
    <s v="10.09.04"/>
    <s v="01.10.04"/>
    <n v="12.5"/>
    <n v="1"/>
    <n v="2703.69"/>
    <n v="2703.69"/>
    <n v="0"/>
    <n v="1081.4760000000001"/>
    <x v="0"/>
  </r>
  <r>
    <s v="       101348"/>
    <s v="101348"/>
    <s v="       101103"/>
    <s v="ORMARIĆ DVOKRILNI"/>
    <x v="0"/>
    <s v="10.09.04"/>
    <s v="01.10.04"/>
    <n v="12.5"/>
    <n v="1"/>
    <n v="2703.69"/>
    <n v="2703.69"/>
    <n v="0"/>
    <n v="1081.4760000000001"/>
    <x v="0"/>
  </r>
  <r>
    <s v="       101349"/>
    <s v="101349"/>
    <s v="       101103"/>
    <s v="ORMARIĆ DVOKRILNI"/>
    <x v="0"/>
    <s v="10.09.04"/>
    <s v="01.10.04"/>
    <n v="12.5"/>
    <n v="1"/>
    <n v="2703.69"/>
    <n v="2703.69"/>
    <n v="0"/>
    <n v="1081.4760000000001"/>
    <x v="0"/>
  </r>
  <r>
    <s v="       101350"/>
    <s v="101350"/>
    <s v="       101103"/>
    <s v="ORMARIĆ DVOKRILNI"/>
    <x v="0"/>
    <s v="10.09.04"/>
    <s v="01.10.04"/>
    <n v="12.5"/>
    <n v="1"/>
    <n v="2703.69"/>
    <n v="2703.69"/>
    <n v="0"/>
    <n v="1081.4760000000001"/>
    <x v="0"/>
  </r>
  <r>
    <s v="       101351"/>
    <s v="101351"/>
    <s v="       101109"/>
    <s v="ORMARIĆ KOMBINIRANI"/>
    <x v="0"/>
    <s v="10.09.04"/>
    <s v="01.10.04"/>
    <n v="12.5"/>
    <n v="1"/>
    <n v="5301.27"/>
    <n v="5301.27"/>
    <n v="0"/>
    <n v="2120.5080000000003"/>
    <x v="0"/>
  </r>
  <r>
    <s v="       101352"/>
    <s v="101352"/>
    <s v="       101105"/>
    <s v="ORMARIĆ DVOST.SA SUDOPER."/>
    <x v="0"/>
    <s v="10.09.04"/>
    <s v="01.10.04"/>
    <n v="12.5"/>
    <n v="1"/>
    <n v="16873.57"/>
    <n v="16873.57"/>
    <n v="0"/>
    <n v="6749.4279999999999"/>
    <x v="0"/>
  </r>
  <r>
    <s v="       101353"/>
    <s v="101353"/>
    <s v="       101040"/>
    <s v="ORMAR VISOKI KOMBINIRANI"/>
    <x v="0"/>
    <s v="10.09.04"/>
    <s v="01.10.04"/>
    <n v="12.5"/>
    <n v="1"/>
    <n v="8360.66"/>
    <n v="8360.66"/>
    <n v="0"/>
    <n v="3344.2640000000001"/>
    <x v="0"/>
  </r>
  <r>
    <s v="       101354"/>
    <s v="101354"/>
    <s v="       101041"/>
    <s v="ORMAR VISOKI OTVORENI"/>
    <x v="0"/>
    <s v="10.09.04"/>
    <s v="01.10.04"/>
    <n v="12.5"/>
    <n v="1"/>
    <n v="1819.02"/>
    <n v="1819.02"/>
    <n v="0"/>
    <n v="727.60800000000006"/>
    <x v="0"/>
  </r>
  <r>
    <s v="       101355"/>
    <s v="101355"/>
    <s v="       102549"/>
    <s v="VISKOZIMETAR"/>
    <x v="1"/>
    <s v="30.09.04"/>
    <s v="01.10.04"/>
    <n v="20"/>
    <n v="1"/>
    <n v="298224.48"/>
    <n v="298224.48"/>
    <n v="0"/>
    <n v="119289.792"/>
    <x v="0"/>
  </r>
  <r>
    <s v="       101356"/>
    <s v="101356"/>
    <s v="       100567"/>
    <s v="MJERAČ USISA"/>
    <x v="2"/>
    <s v="30.09.04"/>
    <s v="01.10.04"/>
    <n v="20"/>
    <n v="1"/>
    <n v="7773.57"/>
    <n v="7773.57"/>
    <n v="0"/>
    <n v="3109.4279999999999"/>
    <x v="0"/>
  </r>
  <r>
    <s v="       101357"/>
    <s v="101357"/>
    <s v="       102394"/>
    <s v="TESTER LJEPLJIVOSTI"/>
    <x v="1"/>
    <s v="30.09.04"/>
    <s v="01.10.04"/>
    <n v="20"/>
    <n v="1"/>
    <n v="20648.55"/>
    <n v="20648.55"/>
    <n v="0"/>
    <n v="8259.42"/>
    <x v="0"/>
  </r>
  <r>
    <s v="       101358"/>
    <s v="101358"/>
    <s v="       102141"/>
    <s v="STOLAC KONFER."/>
    <x v="0"/>
    <s v="12.08.04"/>
    <s v="01.09.04"/>
    <n v="12.5"/>
    <n v="1"/>
    <n v="274.5"/>
    <n v="274.5"/>
    <n v="0"/>
    <n v="109.80000000000001"/>
    <x v="0"/>
  </r>
  <r>
    <s v="       101359"/>
    <s v="101359"/>
    <s v="       100588"/>
    <s v="MJEŠALICA RW 14basic"/>
    <x v="1"/>
    <s v="10.01.07"/>
    <s v="01.02.07"/>
    <n v="20"/>
    <n v="1"/>
    <n v="4171.8500000000004"/>
    <n v="4171.8500000000004"/>
    <n v="0"/>
    <n v="1668.7400000000002"/>
    <x v="0"/>
  </r>
  <r>
    <s v="       101360"/>
    <s v="101360"/>
    <s v="       100721"/>
    <s v="MONITOR SAMSUNG 19&quot;SM940B"/>
    <x v="2"/>
    <s v="29.01.07"/>
    <s v="01.02.07"/>
    <n v="25"/>
    <n v="1"/>
    <n v="2009.3400000000001"/>
    <n v="2009.3400000000001"/>
    <n v="0"/>
    <n v="803.7360000000001"/>
    <x v="0"/>
  </r>
  <r>
    <s v="       101361"/>
    <s v="101361"/>
    <s v="       100588"/>
    <s v="MJEŠALICA RW 14basic"/>
    <x v="1"/>
    <s v="12.02.07"/>
    <s v="01.03.07"/>
    <n v="20"/>
    <n v="1"/>
    <n v="4326.43"/>
    <n v="4326.43"/>
    <n v="0"/>
    <n v="1730.5720000000001"/>
    <x v="0"/>
  </r>
  <r>
    <s v="       101362"/>
    <s v="101362"/>
    <s v="       102337"/>
    <s v="SUŠIONIK UNB 200"/>
    <x v="1"/>
    <s v="20.03.07"/>
    <s v="01.04.07"/>
    <n v="20"/>
    <n v="1"/>
    <n v="7350.38"/>
    <n v="7350.38"/>
    <n v="0"/>
    <n v="2940.152"/>
    <x v="0"/>
  </r>
  <r>
    <s v="       101363"/>
    <s v="101363"/>
    <s v="       100323"/>
    <s v="INST.ZA ODREĐ.BUBRENJA UZ"/>
    <x v="1"/>
    <s v="11.05.07"/>
    <s v="01.06.07"/>
    <n v="20"/>
    <n v="1"/>
    <n v="184382.78"/>
    <n v="184382.78"/>
    <n v="0"/>
    <n v="73753.112000000008"/>
    <x v="0"/>
  </r>
  <r>
    <s v="       101364"/>
    <s v="101364"/>
    <s v="       102470"/>
    <s v="UREĐ.ZA KONDICIONIRANJE I"/>
    <x v="1"/>
    <s v="10.09.08"/>
    <s v="01.10.08"/>
    <n v="20"/>
    <n v="1"/>
    <n v="42097.22"/>
    <n v="42097.22"/>
    <n v="0"/>
    <n v="16838.888000000003"/>
    <x v="0"/>
  </r>
  <r>
    <s v="       101365"/>
    <s v="101365"/>
    <s v="       102467"/>
    <s v="UREĐ.ZA ISPIT.STABILNOSTI"/>
    <x v="1"/>
    <s v="10.09.08"/>
    <s v="01.10.08"/>
    <n v="20"/>
    <n v="1"/>
    <n v="9893.39"/>
    <n v="9893.39"/>
    <n v="0"/>
    <n v="3957.3559999999998"/>
    <x v="0"/>
  </r>
  <r>
    <s v="       101368"/>
    <s v="101368"/>
    <s v="       100639"/>
    <s v="MONITOR 23&quot; DELL U2312HM"/>
    <x v="2"/>
    <s v="15.04.13"/>
    <s v="01.05.13"/>
    <n v="25"/>
    <n v="1"/>
    <n v="1427.93"/>
    <n v="1427.93"/>
    <n v="0"/>
    <n v="571.17200000000003"/>
    <x v="0"/>
  </r>
  <r>
    <s v="       101370"/>
    <s v="101370"/>
    <s v="       101578"/>
    <s v="RAČUNALO HP PRODESK 490G1"/>
    <x v="2"/>
    <s v="26.05.14"/>
    <s v="01.06.14"/>
    <n v="25"/>
    <n v="1"/>
    <n v="6612.5"/>
    <n v="6612.5"/>
    <n v="0"/>
    <n v="2645"/>
    <x v="0"/>
  </r>
  <r>
    <s v="       101371"/>
    <s v="101371"/>
    <s v="       102539"/>
    <s v="VAGA ZA VAG. CEMENT.UZOR."/>
    <x v="1"/>
    <s v="01.01.97"/>
    <s v="01.02.97"/>
    <n v="20"/>
    <n v="1"/>
    <n v="3000"/>
    <n v="3000"/>
    <n v="0"/>
    <n v="1200"/>
    <x v="0"/>
  </r>
  <r>
    <s v="       101384"/>
    <s v="101384"/>
    <s v="       100718"/>
    <s v="MONITOR SAMSUNG 19&quot; SM940"/>
    <x v="2"/>
    <s v="25.10.07"/>
    <s v="01.11.07"/>
    <n v="25"/>
    <n v="1"/>
    <n v="1783.15"/>
    <n v="1783.15"/>
    <n v="0"/>
    <n v="713.2600000000001"/>
    <x v="0"/>
  </r>
  <r>
    <s v="       101412"/>
    <s v="101412"/>
    <s v="       101621"/>
    <s v="RAČUNALO RGNF Tip13"/>
    <x v="2"/>
    <s v="17.12.09"/>
    <s v="01.01.10"/>
    <n v="25"/>
    <n v="1"/>
    <n v="4059"/>
    <n v="4059"/>
    <n v="0"/>
    <n v="1623.6000000000001"/>
    <x v="0"/>
  </r>
  <r>
    <s v="       101413"/>
    <s v="101413"/>
    <s v="       101621"/>
    <s v="RAČUNALO RGNF Tip13"/>
    <x v="2"/>
    <s v="17.12.09"/>
    <s v="01.01.10"/>
    <n v="25"/>
    <n v="1"/>
    <n v="4059"/>
    <n v="4059"/>
    <n v="0"/>
    <n v="1623.6000000000001"/>
    <x v="0"/>
  </r>
  <r>
    <s v="       101424"/>
    <s v="101424"/>
    <s v="       101420"/>
    <s v="PROJEKTOR OPTOMA W316  (r"/>
    <x v="1"/>
    <s v="13.11.15"/>
    <s v="01.12.15"/>
    <n v="25"/>
    <n v="1"/>
    <n v="4778.03"/>
    <n v="4778.03"/>
    <n v="0"/>
    <n v="1911.212"/>
    <x v="0"/>
  </r>
  <r>
    <s v="       101426"/>
    <s v="101426"/>
    <s v="       100762"/>
    <s v="NOSAČ STROPNI LCD"/>
    <x v="1"/>
    <s v="30.09.09"/>
    <s v="01.10.09"/>
    <n v="25"/>
    <n v="1"/>
    <n v="1361.6100000000001"/>
    <n v="1361.6100000000001"/>
    <n v="0"/>
    <n v="544.64400000000012"/>
    <x v="0"/>
  </r>
  <r>
    <s v="       101427"/>
    <s v="101427"/>
    <s v="       100762"/>
    <s v="NOSAČ STROPNI LCD"/>
    <x v="1"/>
    <s v="30.09.09"/>
    <s v="01.10.09"/>
    <n v="25"/>
    <n v="1"/>
    <n v="1361.6100000000001"/>
    <n v="1361.6100000000001"/>
    <n v="0"/>
    <n v="544.64400000000012"/>
    <x v="0"/>
  </r>
  <r>
    <s v="       101429"/>
    <s v="101429"/>
    <s v="       100767"/>
    <s v="NOSAĆ ZA PROJEKTOR"/>
    <x v="1"/>
    <s v="12.12.07"/>
    <s v="01.01.08"/>
    <n v="25"/>
    <n v="1"/>
    <n v="1683.6000000000001"/>
    <n v="1683.6000000000001"/>
    <n v="0"/>
    <n v="673.44"/>
    <x v="0"/>
  </r>
  <r>
    <s v="       101433"/>
    <s v="101433"/>
    <s v="       101067"/>
    <s v="ORMAR ZA KNJIGE"/>
    <x v="0"/>
    <s v="01.01.97"/>
    <s v="01.02.97"/>
    <n v="12.5"/>
    <n v="1"/>
    <n v="1413.09"/>
    <n v="1413.09"/>
    <n v="0"/>
    <n v="565.23599999999999"/>
    <x v="0"/>
  </r>
  <r>
    <s v="       101434"/>
    <s v="101434"/>
    <s v="       100768"/>
    <s v="NOTEB.COMPAQ PRONOOK 6570"/>
    <x v="2"/>
    <s v="24.09.13"/>
    <s v="01.10.13"/>
    <n v="25"/>
    <n v="0"/>
    <n v="0"/>
    <n v="0"/>
    <n v="0"/>
    <n v="0"/>
    <x v="1"/>
  </r>
  <r>
    <s v="       101439"/>
    <s v="101439"/>
    <s v="       100702"/>
    <s v="MONITOR LG 22&quot;"/>
    <x v="2"/>
    <s v="15.07.15"/>
    <s v="01.08.15"/>
    <n v="25"/>
    <n v="1"/>
    <n v="1250"/>
    <n v="1250"/>
    <n v="0"/>
    <n v="500"/>
    <x v="0"/>
  </r>
  <r>
    <s v="       101440"/>
    <s v="101440"/>
    <s v="       100714"/>
    <s v="MONITOR SAMSUNG 17&quot;ZA SER"/>
    <x v="2"/>
    <s v="17.04.02"/>
    <s v="01.05.02"/>
    <n v="25"/>
    <n v="1"/>
    <n v="1720.81"/>
    <n v="1720.81"/>
    <n v="0"/>
    <n v="688.32400000000007"/>
    <x v="0"/>
  </r>
  <r>
    <s v="       101441"/>
    <s v="101441"/>
    <s v="       100630"/>
    <s v="MONITOR 22&quot; DELL"/>
    <x v="2"/>
    <s v="11.06.14"/>
    <s v="01.07.14"/>
    <n v="25"/>
    <n v="1"/>
    <n v="1341.25"/>
    <n v="1341.25"/>
    <n v="0"/>
    <n v="536.5"/>
    <x v="0"/>
  </r>
  <r>
    <s v="       101442"/>
    <s v="101442"/>
    <s v="       100892"/>
    <s v="ORMAR BIJELI 260x60x110 *"/>
    <x v="0"/>
    <s v="10.10.03"/>
    <s v="01.11.03"/>
    <n v="12.5"/>
    <n v="1"/>
    <n v="3200"/>
    <n v="3200"/>
    <n v="0"/>
    <n v="1280"/>
    <x v="0"/>
  </r>
  <r>
    <s v="       101443"/>
    <s v="101443"/>
    <s v="       101713"/>
    <s v="SERVER"/>
    <x v="1"/>
    <s v="02.12.03"/>
    <s v="01.01.04"/>
    <n v="25"/>
    <n v="1"/>
    <n v="12009.1"/>
    <n v="12009.1"/>
    <n v="0"/>
    <n v="4803.6400000000003"/>
    <x v="0"/>
  </r>
  <r>
    <s v="       101444"/>
    <s v="101444"/>
    <s v="       101621"/>
    <s v="RAČUNALO RGNF Tip13"/>
    <x v="2"/>
    <s v="17.12.09"/>
    <s v="01.01.10"/>
    <n v="25"/>
    <n v="1"/>
    <n v="4059"/>
    <n v="4059"/>
    <n v="0"/>
    <n v="1623.6000000000001"/>
    <x v="0"/>
  </r>
  <r>
    <s v="       101447"/>
    <s v="101447"/>
    <s v="       101759"/>
    <s v="SOFTW. TRIMBLE 4D CONTROL"/>
    <x v="1"/>
    <s v="02.11.12"/>
    <s v="01.12.12"/>
    <n v="25"/>
    <n v="1"/>
    <n v="127853.65000000001"/>
    <n v="127853.65000000001"/>
    <n v="0"/>
    <n v="51141.460000000006"/>
    <x v="0"/>
  </r>
  <r>
    <s v="       101452"/>
    <s v="101452"/>
    <s v="       100232"/>
    <s v="GAJBA ZA ISPIT.RAKETA **Š"/>
    <x v="1"/>
    <s v="03.09.15"/>
    <s v="01.10.15"/>
    <n v="20"/>
    <n v="1"/>
    <n v="4640"/>
    <n v="4640"/>
    <n v="0"/>
    <n v="1856"/>
    <x v="0"/>
  </r>
  <r>
    <s v="       101453"/>
    <s v="101453"/>
    <s v="       101198"/>
    <s v="PILA TRAČNA SBS 128"/>
    <x v="2"/>
    <s v="15.02.06"/>
    <s v="01.03.06"/>
    <n v="20"/>
    <n v="1"/>
    <n v="4904.8900000000003"/>
    <n v="4904.8900000000003"/>
    <n v="0"/>
    <n v="1961.9560000000001"/>
    <x v="0"/>
  </r>
  <r>
    <s v="       101454"/>
    <s v="101454"/>
    <s v="       100666"/>
    <s v="MONITOR AOC 23,6&quot;"/>
    <x v="2"/>
    <s v="17.12.09"/>
    <s v="01.01.10"/>
    <n v="25"/>
    <n v="0"/>
    <n v="0"/>
    <n v="0"/>
    <n v="0"/>
    <n v="0"/>
    <x v="1"/>
  </r>
  <r>
    <s v="       101455"/>
    <s v="101455"/>
    <s v="       100802"/>
    <s v="NOTEBOOK HP 250 G3"/>
    <x v="2"/>
    <s v="16.12.14"/>
    <s v="01.01.15"/>
    <n v="25"/>
    <n v="1"/>
    <n v="3587.5"/>
    <n v="3587.5"/>
    <n v="0"/>
    <n v="1435"/>
    <x v="0"/>
  </r>
  <r>
    <s v="       101456"/>
    <s v="101456"/>
    <s v="       100155"/>
    <s v="EndNote X7 Hybrid"/>
    <x v="2"/>
    <s v="22.04.15"/>
    <s v="01.05.15"/>
    <n v="25"/>
    <n v="1"/>
    <n v="604.70000000000005"/>
    <n v="604.70000000000005"/>
    <n v="0"/>
    <n v="241.88000000000002"/>
    <x v="0"/>
  </r>
  <r>
    <s v="       101457"/>
    <s v="101457"/>
    <s v="       101346"/>
    <s v="PORT REPLIKATOR DVI 120W"/>
    <x v="2"/>
    <s v="21.10.08"/>
    <s v="01.11.08"/>
    <n v="25"/>
    <n v="1"/>
    <n v="841.80000000000007"/>
    <n v="841.80000000000007"/>
    <n v="0"/>
    <n v="336.72"/>
    <x v="0"/>
  </r>
  <r>
    <s v="       101458"/>
    <s v="101458"/>
    <s v="       100812"/>
    <s v="NOTEBOOK HP 6730b,FU378ES"/>
    <x v="2"/>
    <s v="21.10.08"/>
    <s v="01.11.08"/>
    <n v="25"/>
    <n v="1"/>
    <n v="6409.88"/>
    <n v="6409.88"/>
    <n v="0"/>
    <n v="2563.9520000000002"/>
    <x v="0"/>
  </r>
  <r>
    <s v="       101459"/>
    <s v="101459"/>
    <s v="       102614"/>
    <s v="ZGRADA FAKULTETA"/>
    <x v="4"/>
    <s v="01.01.97"/>
    <s v="01.02.97"/>
    <n v="1.25"/>
    <n v="1"/>
    <n v="24318430.620000001"/>
    <n v="9351907.540000001"/>
    <n v="14966523.08"/>
    <n v="24318430.620000001"/>
    <x v="1"/>
  </r>
  <r>
    <s v="       101460"/>
    <s v="101460"/>
    <s v="       100752"/>
    <s v="NISKI ORMARIĆ&quot;JAVOR&quot;*"/>
    <x v="0"/>
    <s v="05.02.03"/>
    <s v="01.03.03"/>
    <n v="12.5"/>
    <n v="1"/>
    <n v="988.2"/>
    <n v="988.2"/>
    <n v="0"/>
    <n v="395.28000000000003"/>
    <x v="0"/>
  </r>
  <r>
    <s v="       101461"/>
    <s v="101461"/>
    <s v="       102019"/>
    <s v="STOL RADNI 160X80XH72"/>
    <x v="0"/>
    <s v="18.10.04"/>
    <s v="01.11.04"/>
    <n v="12.5"/>
    <n v="1"/>
    <n v="1246.8399999999999"/>
    <n v="1246.8399999999999"/>
    <n v="0"/>
    <n v="498.73599999999999"/>
    <x v="0"/>
  </r>
  <r>
    <s v="       101462"/>
    <s v="101462"/>
    <s v="       102019"/>
    <s v="STOL RADNI 160X80XH72"/>
    <x v="0"/>
    <s v="18.10.04"/>
    <s v="01.11.04"/>
    <n v="12.5"/>
    <n v="1"/>
    <n v="1276.1200000000001"/>
    <n v="1276.1200000000001"/>
    <n v="0"/>
    <n v="510.44800000000009"/>
    <x v="0"/>
  </r>
  <r>
    <s v="       101463"/>
    <s v="101463"/>
    <s v="       100477"/>
    <s v="LADIČAR POKRETNI S 3 LADI"/>
    <x v="0"/>
    <s v="18.10.04"/>
    <s v="01.11.04"/>
    <n v="12.5"/>
    <n v="1"/>
    <n v="1157.78"/>
    <n v="1157.78"/>
    <n v="0"/>
    <n v="463.11200000000002"/>
    <x v="0"/>
  </r>
  <r>
    <s v="       101464"/>
    <s v="101464"/>
    <s v="       100477"/>
    <s v="LADIČAR POKRETNI S 3 LADI"/>
    <x v="0"/>
    <s v="18.10.04"/>
    <s v="01.11.04"/>
    <n v="12.5"/>
    <n v="1"/>
    <n v="1157.78"/>
    <n v="1157.78"/>
    <n v="0"/>
    <n v="463.11200000000002"/>
    <x v="0"/>
  </r>
  <r>
    <s v="       101465"/>
    <s v="101465"/>
    <s v="       100457"/>
    <s v="KUTNI DODATAK 80X60"/>
    <x v="0"/>
    <s v="18.10.04"/>
    <s v="01.11.04"/>
    <n v="12.5"/>
    <n v="1"/>
    <n v="458.72"/>
    <n v="458.72"/>
    <n v="0"/>
    <n v="183.48800000000003"/>
    <x v="0"/>
  </r>
  <r>
    <s v="       101466"/>
    <s v="101466"/>
    <s v="       100438"/>
    <s v="KORPUS NISKOG ORMARA 90X"/>
    <x v="0"/>
    <s v="18.10.04"/>
    <s v="01.11.04"/>
    <n v="12.5"/>
    <n v="1"/>
    <n v="2669.36"/>
    <n v="2669.36"/>
    <n v="0"/>
    <n v="1067.7440000000001"/>
    <x v="0"/>
  </r>
  <r>
    <s v="       101467"/>
    <s v="101467"/>
    <s v="       100162"/>
    <s v="FAX CANON MF 4150"/>
    <x v="2"/>
    <s v="12.12.07"/>
    <s v="01.01.08"/>
    <n v="20"/>
    <n v="1"/>
    <n v="2747.75"/>
    <n v="2747.75"/>
    <n v="0"/>
    <n v="1099.1000000000001"/>
    <x v="0"/>
  </r>
  <r>
    <s v="       101469"/>
    <s v="101469"/>
    <s v="       100650"/>
    <s v="MONITOR 24&quot; DELL P2412H"/>
    <x v="2"/>
    <s v="13.03.12"/>
    <s v="01.04.12"/>
    <n v="25"/>
    <n v="1"/>
    <n v="1643.75"/>
    <n v="1643.75"/>
    <n v="0"/>
    <n v="657.5"/>
    <x v="0"/>
  </r>
  <r>
    <s v="       101470"/>
    <s v="101470"/>
    <s v="       101570"/>
    <s v="RAČUNALO HP ELITE7500"/>
    <x v="2"/>
    <s v="19.11.12"/>
    <s v="01.12.12"/>
    <n v="25"/>
    <n v="1"/>
    <n v="6321.6"/>
    <n v="6321.6"/>
    <n v="0"/>
    <n v="2528.6400000000003"/>
    <x v="0"/>
  </r>
  <r>
    <s v="       101472"/>
    <s v="101472"/>
    <s v="       101238"/>
    <s v="Pisač Lexmark MS310DN"/>
    <x v="2"/>
    <s v="11.12.14"/>
    <s v="01.01.15"/>
    <n v="25"/>
    <n v="1"/>
    <n v="863.4"/>
    <n v="863.4"/>
    <n v="0"/>
    <n v="345.36"/>
    <x v="0"/>
  </r>
  <r>
    <s v="       101477"/>
    <s v="101477"/>
    <s v="       101339"/>
    <s v="POLUFOTELJA DRVENI RUKOH."/>
    <x v="0"/>
    <s v="01.01.97"/>
    <s v="01.02.97"/>
    <n v="12.5"/>
    <n v="1"/>
    <n v="452.19"/>
    <n v="452.19"/>
    <n v="0"/>
    <n v="180.876"/>
    <x v="0"/>
  </r>
  <r>
    <s v="       101479"/>
    <s v="101479"/>
    <s v="       102593"/>
    <s v="VJEŠALICA GIR 1704*"/>
    <x v="1"/>
    <s v="05.12.02"/>
    <s v="01.01.03"/>
    <n v="12.5"/>
    <n v="1"/>
    <n v="285.48"/>
    <n v="285.48"/>
    <n v="0"/>
    <n v="114.19200000000001"/>
    <x v="0"/>
  </r>
  <r>
    <s v="       101480"/>
    <s v="101480"/>
    <s v="       101906"/>
    <s v="STOL DAKTILO PRAVOKUTNI"/>
    <x v="0"/>
    <s v="19.11.13"/>
    <s v="01.12.13"/>
    <n v="12.5"/>
    <n v="1"/>
    <n v="466"/>
    <n v="412.6"/>
    <n v="53.4"/>
    <n v="186.4"/>
    <x v="0"/>
  </r>
  <r>
    <s v="       101481"/>
    <s v="101481"/>
    <s v="       100430"/>
    <s v="KONF.DODATAK ZA STOL"/>
    <x v="0"/>
    <s v="19.11.13"/>
    <s v="01.12.13"/>
    <n v="12.5"/>
    <n v="1"/>
    <n v="245"/>
    <n v="216.9"/>
    <n v="28.1"/>
    <n v="98"/>
    <x v="0"/>
  </r>
  <r>
    <s v="       101482"/>
    <s v="101482"/>
    <s v="       102056"/>
    <s v="STOL RADNI S DRV.NOGAMA"/>
    <x v="0"/>
    <s v="19.11.13"/>
    <s v="01.12.13"/>
    <n v="12.5"/>
    <n v="1"/>
    <n v="802"/>
    <n v="710.1"/>
    <n v="91.9"/>
    <n v="320.8"/>
    <x v="0"/>
  </r>
  <r>
    <s v="       101483"/>
    <s v="101483"/>
    <s v="       101308"/>
    <s v="POKRETNA KAZETA S LADICAM"/>
    <x v="0"/>
    <s v="19.11.13"/>
    <s v="01.12.13"/>
    <n v="12.5"/>
    <n v="1"/>
    <n v="784"/>
    <n v="694.17"/>
    <n v="89.83"/>
    <n v="313.60000000000002"/>
    <x v="0"/>
  </r>
  <r>
    <s v="       101484"/>
    <s v="101484"/>
    <s v="       101474"/>
    <s v="RAČ.ASUA,Intel G43,Tip15"/>
    <x v="2"/>
    <s v="05.11.09"/>
    <s v="01.12.09"/>
    <n v="25"/>
    <n v="1"/>
    <n v="11505"/>
    <n v="9460.25"/>
    <n v="2044.75"/>
    <n v="4602"/>
    <x v="0"/>
  </r>
  <r>
    <s v="       101485"/>
    <s v="101485"/>
    <s v="       100651"/>
    <s v="MONITOR 24&quot; DELL U2412M"/>
    <x v="2"/>
    <s v="08.04.13"/>
    <s v="01.05.13"/>
    <n v="25"/>
    <n v="1"/>
    <n v="2217.2000000000003"/>
    <n v="2217.2000000000003"/>
    <n v="0"/>
    <n v="886.88000000000011"/>
    <x v="0"/>
  </r>
  <r>
    <s v="       101486"/>
    <s v="101486"/>
    <s v="       101010"/>
    <s v="ORMAR STAKLE. VRATA/PROC."/>
    <x v="0"/>
    <s v="01.01.97"/>
    <s v="01.02.97"/>
    <n v="12.5"/>
    <n v="1"/>
    <n v="1132.67"/>
    <n v="1132.67"/>
    <n v="0"/>
    <n v="453.06800000000004"/>
    <x v="0"/>
  </r>
  <r>
    <s v="       101487"/>
    <s v="101487"/>
    <s v="       101012"/>
    <s v="ORMAR STAKLENA VRATA/PROC"/>
    <x v="0"/>
    <s v="01.01.97"/>
    <s v="01.02.97"/>
    <n v="12.5"/>
    <n v="1"/>
    <n v="1132.67"/>
    <n v="1132.67"/>
    <n v="0"/>
    <n v="453.06800000000004"/>
    <x v="0"/>
  </r>
  <r>
    <s v="       101488"/>
    <s v="101488"/>
    <s v="       101051"/>
    <s v="ORMAR VITRINA/PROC."/>
    <x v="0"/>
    <s v="01.01.97"/>
    <s v="01.02.97"/>
    <n v="12.5"/>
    <n v="1"/>
    <n v="474.44"/>
    <n v="474.44"/>
    <n v="0"/>
    <n v="189.77600000000001"/>
    <x v="0"/>
  </r>
  <r>
    <s v="       101489"/>
    <s v="101489"/>
    <s v="       102155"/>
    <s v="Stolac konferencijski"/>
    <x v="0"/>
    <s v="30.04.09"/>
    <s v="01.05.09"/>
    <n v="12.5"/>
    <n v="1"/>
    <n v="226.53"/>
    <n v="226.53"/>
    <n v="0"/>
    <n v="90.612000000000009"/>
    <x v="0"/>
  </r>
  <r>
    <s v="       101490"/>
    <s v="101490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1491"/>
    <s v="101491"/>
    <s v="       100988"/>
    <s v="ORMAR S POLICAMA OTVORENI"/>
    <x v="0"/>
    <s v="01.01.97"/>
    <s v="01.02.97"/>
    <n v="12.5"/>
    <n v="1"/>
    <n v="849.51"/>
    <n v="849.51"/>
    <n v="0"/>
    <n v="339.80400000000003"/>
    <x v="0"/>
  </r>
  <r>
    <s v="       101492"/>
    <s v="101492"/>
    <s v="       100988"/>
    <s v="ORMAR S POLICAMA OTVORENI"/>
    <x v="0"/>
    <s v="01.01.97"/>
    <s v="01.02.97"/>
    <n v="12.5"/>
    <n v="1"/>
    <n v="910.64"/>
    <n v="910.64"/>
    <n v="0"/>
    <n v="364.25600000000003"/>
    <x v="0"/>
  </r>
  <r>
    <s v="       101493"/>
    <s v="101493"/>
    <s v="       100988"/>
    <s v="ORMAR S POLICAMA OTVORENI"/>
    <x v="0"/>
    <s v="01.01.97"/>
    <s v="01.02.97"/>
    <n v="12.5"/>
    <n v="1"/>
    <n v="474.44"/>
    <n v="474.44"/>
    <n v="0"/>
    <n v="189.77600000000001"/>
    <x v="0"/>
  </r>
  <r>
    <s v="       101494"/>
    <s v="101494"/>
    <s v="       100988"/>
    <s v="ORMAR S POLICAMA OTVORENI"/>
    <x v="0"/>
    <s v="01.01.97"/>
    <s v="01.02.97"/>
    <n v="12.5"/>
    <n v="1"/>
    <n v="474.43"/>
    <n v="474.43"/>
    <n v="0"/>
    <n v="189.77200000000002"/>
    <x v="0"/>
  </r>
  <r>
    <s v="       101495"/>
    <s v="101495"/>
    <s v="       100988"/>
    <s v="ORMAR S POLICAMA OTVORENI"/>
    <x v="0"/>
    <s v="01.01.97"/>
    <s v="01.02.97"/>
    <n v="12.5"/>
    <n v="1"/>
    <n v="474.43"/>
    <n v="474.43"/>
    <n v="0"/>
    <n v="189.77200000000002"/>
    <x v="0"/>
  </r>
  <r>
    <s v="       101496"/>
    <s v="101496"/>
    <s v="       100988"/>
    <s v="ORMAR S POLICAMA OTVORENI"/>
    <x v="0"/>
    <s v="01.01.97"/>
    <s v="01.02.97"/>
    <n v="12.5"/>
    <n v="1"/>
    <n v="474.43"/>
    <n v="474.43"/>
    <n v="0"/>
    <n v="189.77200000000002"/>
    <x v="0"/>
  </r>
  <r>
    <s v="       101497"/>
    <s v="101497"/>
    <s v="       100988"/>
    <s v="ORMAR S POLICAMA OTVORENI"/>
    <x v="0"/>
    <s v="01.01.97"/>
    <s v="01.02.97"/>
    <n v="12.5"/>
    <n v="1"/>
    <n v="474.43"/>
    <n v="474.43"/>
    <n v="0"/>
    <n v="189.77200000000002"/>
    <x v="0"/>
  </r>
  <r>
    <s v="       101498"/>
    <s v="101498"/>
    <s v="       100988"/>
    <s v="ORMAR S POLICAMA OTVORENI"/>
    <x v="0"/>
    <s v="01.01.97"/>
    <s v="01.02.97"/>
    <n v="12.5"/>
    <n v="1"/>
    <n v="474.43"/>
    <n v="474.43"/>
    <n v="0"/>
    <n v="189.77200000000002"/>
    <x v="0"/>
  </r>
  <r>
    <s v="       101499"/>
    <s v="101499"/>
    <s v="       100925"/>
    <s v="ORMAR GARDEROBNI DVOKRIL"/>
    <x v="0"/>
    <s v="01.01.97"/>
    <s v="01.02.97"/>
    <n v="12.5"/>
    <n v="1"/>
    <n v="474.43"/>
    <n v="474.43"/>
    <n v="0"/>
    <n v="189.77200000000002"/>
    <x v="0"/>
  </r>
  <r>
    <s v="       101500"/>
    <s v="101500"/>
    <s v="       100958"/>
    <s v="ORMAR NISKI S DRV.VRATIMA"/>
    <x v="0"/>
    <s v="04.05.06"/>
    <s v="01.06.06"/>
    <n v="12.5"/>
    <n v="1"/>
    <n v="2785.9900000000002"/>
    <n v="2785.9900000000002"/>
    <n v="0"/>
    <n v="1114.3960000000002"/>
    <x v="0"/>
  </r>
  <r>
    <s v="       101501"/>
    <s v="101501"/>
    <s v="       100199"/>
    <s v="FOTELJA UREDSKA SONATA"/>
    <x v="0"/>
    <s v="04.05.06"/>
    <s v="01.06.06"/>
    <n v="12.5"/>
    <n v="1"/>
    <n v="1839.15"/>
    <n v="1839.15"/>
    <n v="0"/>
    <n v="735.66000000000008"/>
    <x v="0"/>
  </r>
  <r>
    <s v="       101502"/>
    <s v="101502"/>
    <s v="       102048"/>
    <s v="STOL RADNI L.200"/>
    <x v="0"/>
    <s v="04.05.06"/>
    <s v="01.06.06"/>
    <n v="12.5"/>
    <n v="1"/>
    <n v="2415.5300000000002"/>
    <n v="2415.5300000000002"/>
    <n v="0"/>
    <n v="966.2120000000001"/>
    <x v="0"/>
  </r>
  <r>
    <s v="       101503"/>
    <s v="101503"/>
    <s v="       101938"/>
    <s v="STOL KONF.DODATAK"/>
    <x v="0"/>
    <s v="04.05.06"/>
    <s v="01.06.06"/>
    <n v="12.5"/>
    <n v="1"/>
    <n v="2181.56"/>
    <n v="2181.56"/>
    <n v="0"/>
    <n v="872.62400000000002"/>
    <x v="0"/>
  </r>
  <r>
    <s v="       101504"/>
    <s v="101504"/>
    <s v="       101990"/>
    <s v="STOL POLUKRUŽNI DODATAK"/>
    <x v="0"/>
    <s v="04.05.06"/>
    <s v="01.06.06"/>
    <n v="12.5"/>
    <n v="1"/>
    <n v="1462.25"/>
    <n v="1462.25"/>
    <n v="0"/>
    <n v="584.9"/>
    <x v="0"/>
  </r>
  <r>
    <s v="       101505"/>
    <s v="101505"/>
    <s v="       101300"/>
    <s v="Pokretna kazeta"/>
    <x v="1"/>
    <s v="04.05.06"/>
    <s v="01.06.06"/>
    <n v="12.5"/>
    <n v="1"/>
    <n v="1185.25"/>
    <n v="1185.25"/>
    <n v="0"/>
    <n v="474.1"/>
    <x v="0"/>
  </r>
  <r>
    <s v="       101506"/>
    <s v="101506"/>
    <s v="       101300"/>
    <s v="Pokretna kazeta"/>
    <x v="1"/>
    <s v="04.05.06"/>
    <s v="01.06.06"/>
    <n v="12.5"/>
    <n v="1"/>
    <n v="1185.25"/>
    <n v="1185.25"/>
    <n v="0"/>
    <n v="474.1"/>
    <x v="0"/>
  </r>
  <r>
    <s v="       101510"/>
    <s v="101510"/>
    <s v="       101578"/>
    <s v="RAČUNALO HP PRODESK 490G1"/>
    <x v="2"/>
    <s v="26.05.14"/>
    <s v="01.06.14"/>
    <n v="25"/>
    <n v="1"/>
    <n v="6612.5"/>
    <n v="6612.5"/>
    <n v="0"/>
    <n v="2645"/>
    <x v="0"/>
  </r>
  <r>
    <s v="       101511"/>
    <s v="101511"/>
    <s v="       100651"/>
    <s v="MONITOR 24&quot; DELL U2412M"/>
    <x v="2"/>
    <s v="09.06.14"/>
    <s v="01.07.14"/>
    <n v="25"/>
    <n v="1"/>
    <n v="2036.25"/>
    <n v="2036.25"/>
    <n v="0"/>
    <n v="814.5"/>
    <x v="0"/>
  </r>
  <r>
    <s v="       101512"/>
    <s v="101512"/>
    <s v="       100993"/>
    <s v="ORMAR SA KLIZNIM VRATIMA"/>
    <x v="0"/>
    <s v="01.01.97"/>
    <s v="01.02.97"/>
    <n v="12.5"/>
    <n v="1"/>
    <n v="474.43"/>
    <n v="474.43"/>
    <n v="0"/>
    <n v="189.77200000000002"/>
    <x v="0"/>
  </r>
  <r>
    <s v="       101513"/>
    <s v="101513"/>
    <s v="       100993"/>
    <s v="ORMAR SA KLIZNIM VRATIMA"/>
    <x v="0"/>
    <s v="01.01.97"/>
    <s v="01.02.97"/>
    <n v="12.5"/>
    <n v="1"/>
    <n v="474.43"/>
    <n v="474.43"/>
    <n v="0"/>
    <n v="189.77200000000002"/>
    <x v="0"/>
  </r>
  <r>
    <s v="       101514"/>
    <s v="101514"/>
    <s v="       100993"/>
    <s v="ORMAR SA KLIZNIM VRATIMA"/>
    <x v="0"/>
    <s v="01.01.97"/>
    <s v="01.02.97"/>
    <n v="12.5"/>
    <n v="1"/>
    <n v="1130.46"/>
    <n v="1130.46"/>
    <n v="0"/>
    <n v="452.18400000000003"/>
    <x v="0"/>
  </r>
  <r>
    <s v="       101515"/>
    <s v="101515"/>
    <s v="       101516"/>
    <s v="RAČ.INTEL GMA 3100"/>
    <x v="2"/>
    <s v="29.10.08"/>
    <s v="01.11.08"/>
    <n v="25"/>
    <n v="1"/>
    <n v="6026.8"/>
    <n v="6026.8"/>
    <n v="0"/>
    <n v="2410.7200000000003"/>
    <x v="0"/>
  </r>
  <r>
    <s v="       101516"/>
    <s v="101516"/>
    <s v="       100706"/>
    <s v="MONITOR PHILIPS 22&quot;"/>
    <x v="2"/>
    <s v="08.07.09"/>
    <s v="01.08.09"/>
    <n v="25"/>
    <n v="1"/>
    <n v="1586"/>
    <n v="1586"/>
    <n v="0"/>
    <n v="634.40000000000009"/>
    <x v="0"/>
  </r>
  <r>
    <s v="       101517"/>
    <s v="101517"/>
    <s v="       100196"/>
    <s v="FOTELJA UREDSKA IBISCO"/>
    <x v="0"/>
    <s v="18.09.02"/>
    <s v="01.10.02"/>
    <n v="12.5"/>
    <n v="1"/>
    <n v="1421.93"/>
    <n v="1421.93"/>
    <n v="0"/>
    <n v="568.77200000000005"/>
    <x v="0"/>
  </r>
  <r>
    <s v="       101518"/>
    <s v="101518"/>
    <s v="       101075"/>
    <s v="ORMAR ZA KNJIGE STAK.VRAT"/>
    <x v="0"/>
    <s v="01.01.97"/>
    <s v="01.02.97"/>
    <n v="12.5"/>
    <n v="1"/>
    <n v="2355.15"/>
    <n v="2355.15"/>
    <n v="0"/>
    <n v="942.06000000000006"/>
    <x v="0"/>
  </r>
  <r>
    <s v="       101519"/>
    <s v="101519"/>
    <s v="       102596"/>
    <s v="VJEŠALICA SAMOSTOJEĆA"/>
    <x v="1"/>
    <s v="07.04.04"/>
    <s v="01.05.04"/>
    <n v="12.5"/>
    <n v="1"/>
    <n v="405.43"/>
    <n v="405.43"/>
    <n v="0"/>
    <n v="162.17200000000003"/>
    <x v="0"/>
  </r>
  <r>
    <s v="       101520"/>
    <s v="101520"/>
    <s v="       101480"/>
    <s v="RAČ.ASUS,IntelGMA45,Tip15"/>
    <x v="2"/>
    <s v="08.07.09"/>
    <s v="01.08.09"/>
    <n v="25"/>
    <n v="1"/>
    <n v="5246"/>
    <n v="5246"/>
    <n v="0"/>
    <n v="2098.4"/>
    <x v="0"/>
  </r>
  <r>
    <s v="       101529"/>
    <s v="101529"/>
    <s v="       100806"/>
    <s v="NOTEBOOK HP 650 G1"/>
    <x v="2"/>
    <s v="23.12.15"/>
    <s v="01.01.16"/>
    <n v="25"/>
    <n v="1"/>
    <n v="6945.5"/>
    <n v="6945.5"/>
    <n v="0"/>
    <n v="2778.2000000000003"/>
    <x v="0"/>
  </r>
  <r>
    <s v="       101530"/>
    <s v="101530"/>
    <s v="       102155"/>
    <s v="Stolac konferencijski"/>
    <x v="0"/>
    <s v="30.04.09"/>
    <s v="01.05.09"/>
    <n v="12.5"/>
    <n v="1"/>
    <n v="226.53"/>
    <n v="226.53"/>
    <n v="0"/>
    <n v="90.612000000000009"/>
    <x v="0"/>
  </r>
  <r>
    <s v="       101532"/>
    <s v="101532"/>
    <s v="       102155"/>
    <s v="Stolac konferencijski"/>
    <x v="0"/>
    <s v="30.04.09"/>
    <s v="01.05.09"/>
    <n v="12.5"/>
    <n v="1"/>
    <n v="226.53"/>
    <n v="226.53"/>
    <n v="0"/>
    <n v="90.612000000000009"/>
    <x v="0"/>
  </r>
  <r>
    <s v="       101533"/>
    <s v="101533"/>
    <s v="       102155"/>
    <s v="Stolac konferencijski"/>
    <x v="0"/>
    <s v="30.04.09"/>
    <s v="01.05.09"/>
    <n v="12.5"/>
    <n v="1"/>
    <n v="226.53"/>
    <n v="226.53"/>
    <n v="0"/>
    <n v="90.612000000000009"/>
    <x v="0"/>
  </r>
  <r>
    <s v="       101534"/>
    <s v="101534"/>
    <s v="       102155"/>
    <s v="Stolac konferencijski"/>
    <x v="0"/>
    <s v="30.04.09"/>
    <s v="01.05.09"/>
    <n v="12.5"/>
    <n v="1"/>
    <n v="226.53"/>
    <n v="226.53"/>
    <n v="0"/>
    <n v="90.612000000000009"/>
    <x v="0"/>
  </r>
  <r>
    <s v="       101535"/>
    <s v="101535"/>
    <s v="       102155"/>
    <s v="Stolac konferencijski"/>
    <x v="0"/>
    <s v="30.04.09"/>
    <s v="01.05.09"/>
    <n v="12.5"/>
    <n v="1"/>
    <n v="226.53"/>
    <n v="226.53"/>
    <n v="0"/>
    <n v="90.612000000000009"/>
    <x v="0"/>
  </r>
  <r>
    <s v="       101537"/>
    <s v="101537"/>
    <s v="       102155"/>
    <s v="Stolac konferencijski"/>
    <x v="0"/>
    <s v="30.04.09"/>
    <s v="01.05.09"/>
    <n v="12.5"/>
    <n v="1"/>
    <n v="226.53"/>
    <n v="226.53"/>
    <n v="0"/>
    <n v="90.612000000000009"/>
    <x v="0"/>
  </r>
  <r>
    <s v="       101538"/>
    <s v="101538"/>
    <s v="       102155"/>
    <s v="Stolac konferencijski"/>
    <x v="0"/>
    <s v="30.04.09"/>
    <s v="01.05.09"/>
    <n v="12.5"/>
    <n v="1"/>
    <n v="226.53"/>
    <n v="226.53"/>
    <n v="0"/>
    <n v="90.612000000000009"/>
    <x v="0"/>
  </r>
  <r>
    <s v="       101539"/>
    <s v="101539"/>
    <s v="       102155"/>
    <s v="Stolac konferencijski"/>
    <x v="0"/>
    <s v="30.04.09"/>
    <s v="01.05.09"/>
    <n v="12.5"/>
    <n v="1"/>
    <n v="226.53"/>
    <n v="226.53"/>
    <n v="0"/>
    <n v="90.612000000000009"/>
    <x v="0"/>
  </r>
  <r>
    <s v="       101540"/>
    <s v="101540"/>
    <s v="       102155"/>
    <s v="Stolac konferencijski"/>
    <x v="0"/>
    <s v="30.04.09"/>
    <s v="01.05.09"/>
    <n v="12.5"/>
    <n v="1"/>
    <n v="226.53"/>
    <n v="226.53"/>
    <n v="0"/>
    <n v="90.612000000000009"/>
    <x v="0"/>
  </r>
  <r>
    <s v="       101541"/>
    <s v="101541"/>
    <s v="       102154"/>
    <s v="STOLAC KONFERENCIJSK KROM"/>
    <x v="0"/>
    <s v="11.12.13"/>
    <s v="01.01.14"/>
    <n v="12.5"/>
    <n v="1"/>
    <n v="223.25"/>
    <n v="195.37"/>
    <n v="27.88"/>
    <n v="89.300000000000011"/>
    <x v="0"/>
  </r>
  <r>
    <s v="       101542"/>
    <s v="101542"/>
    <s v="       102154"/>
    <s v="STOLAC KONFERENCIJSK KROM"/>
    <x v="0"/>
    <s v="11.12.13"/>
    <s v="01.01.14"/>
    <n v="12.5"/>
    <n v="1"/>
    <n v="223.25"/>
    <n v="195.37"/>
    <n v="27.88"/>
    <n v="89.300000000000011"/>
    <x v="0"/>
  </r>
  <r>
    <s v="       101543"/>
    <s v="101543"/>
    <s v="       102154"/>
    <s v="STOLAC KONFERENCIJSK KROM"/>
    <x v="0"/>
    <s v="11.12.13"/>
    <s v="01.01.14"/>
    <n v="12.5"/>
    <n v="1"/>
    <n v="223.25"/>
    <n v="195.37"/>
    <n v="27.88"/>
    <n v="89.300000000000011"/>
    <x v="0"/>
  </r>
  <r>
    <s v="       101544"/>
    <s v="101544"/>
    <s v="       102154"/>
    <s v="STOLAC KONFERENCIJSK KROM"/>
    <x v="0"/>
    <s v="11.12.13"/>
    <s v="01.01.14"/>
    <n v="12.5"/>
    <n v="1"/>
    <n v="223.25"/>
    <n v="195.37"/>
    <n v="27.88"/>
    <n v="89.300000000000011"/>
    <x v="0"/>
  </r>
  <r>
    <s v="       101549"/>
    <s v="101549"/>
    <s v="       102362"/>
    <s v="TABURE-CRNA KOŽA"/>
    <x v="0"/>
    <s v="10.12.13"/>
    <s v="01.01.14"/>
    <n v="12.5"/>
    <n v="1"/>
    <n v="179.99"/>
    <n v="157.5"/>
    <n v="22.490000000000002"/>
    <n v="71.996000000000009"/>
    <x v="0"/>
  </r>
  <r>
    <s v="       101550"/>
    <s v="101550"/>
    <s v="       102362"/>
    <s v="TABURE-CRNA KOŽA"/>
    <x v="0"/>
    <s v="10.12.13"/>
    <s v="01.01.14"/>
    <n v="12.5"/>
    <n v="1"/>
    <n v="179.99"/>
    <n v="157.5"/>
    <n v="22.490000000000002"/>
    <n v="71.996000000000009"/>
    <x v="0"/>
  </r>
  <r>
    <s v="       101551"/>
    <s v="101551"/>
    <s v="       102362"/>
    <s v="TABURE-CRNA KOŽA"/>
    <x v="0"/>
    <s v="10.12.13"/>
    <s v="01.01.14"/>
    <n v="12.5"/>
    <n v="1"/>
    <n v="179.99"/>
    <n v="157.5"/>
    <n v="22.490000000000002"/>
    <n v="71.996000000000009"/>
    <x v="0"/>
  </r>
  <r>
    <s v="       101552"/>
    <s v="101552"/>
    <s v="       101898"/>
    <s v="STOL CRNI NISKI"/>
    <x v="0"/>
    <s v="10.12.13"/>
    <s v="01.01.14"/>
    <n v="12.5"/>
    <n v="1"/>
    <n v="449.99"/>
    <n v="393.75"/>
    <n v="56.24"/>
    <n v="179.99600000000001"/>
    <x v="0"/>
  </r>
  <r>
    <s v="       101553"/>
    <s v="101553"/>
    <s v="       100236"/>
    <s v="GARNITURA SJEDEĆA CRNA"/>
    <x v="1"/>
    <s v="10.12.13"/>
    <s v="01.01.14"/>
    <n v="12.5"/>
    <n v="1"/>
    <n v="1349.99"/>
    <n v="1181.25"/>
    <n v="168.74"/>
    <n v="539.99599999999998"/>
    <x v="0"/>
  </r>
  <r>
    <s v="       101554"/>
    <s v="101554"/>
    <s v="       100027"/>
    <s v="APARAT VATROGASNI CO2 5"/>
    <x v="1"/>
    <s v="02.03.05"/>
    <s v="01.04.05"/>
    <n v="20"/>
    <n v="1"/>
    <n v="1329.8"/>
    <n v="1329.8"/>
    <n v="0"/>
    <n v="531.91999999999996"/>
    <x v="0"/>
  </r>
  <r>
    <s v="       101555"/>
    <s v="101555"/>
    <s v="       102316"/>
    <s v="STROJ ZA UNIŠTAV.PAPIRA"/>
    <x v="1"/>
    <s v="15.02.08"/>
    <s v="01.03.08"/>
    <n v="20"/>
    <n v="1"/>
    <n v="481.90000000000003"/>
    <n v="481.90000000000003"/>
    <n v="0"/>
    <n v="192.76000000000002"/>
    <x v="0"/>
  </r>
  <r>
    <s v="       101556"/>
    <s v="101556"/>
    <s v="       101084"/>
    <s v="ORMAR ZA POŠTU"/>
    <x v="0"/>
    <s v="05.05.08"/>
    <s v="01.06.08"/>
    <n v="12.5"/>
    <n v="1"/>
    <n v="2732.8"/>
    <n v="2732.8"/>
    <n v="0"/>
    <n v="1093.1200000000001"/>
    <x v="0"/>
  </r>
  <r>
    <s v="       101557"/>
    <s v="101557"/>
    <s v="       100308"/>
    <s v="HLADNJAK GORENJE+DOST."/>
    <x v="1"/>
    <s v="08.09.98"/>
    <s v="01.10.98"/>
    <n v="20"/>
    <n v="1"/>
    <n v="1968.99"/>
    <n v="1968.99"/>
    <n v="0"/>
    <n v="787.596"/>
    <x v="0"/>
  </r>
  <r>
    <s v="       101558"/>
    <s v="101558"/>
    <s v="       102593"/>
    <s v="VJEŠALICA GIR 1704*"/>
    <x v="1"/>
    <s v="05.12.02"/>
    <s v="01.01.03"/>
    <n v="12.5"/>
    <n v="1"/>
    <n v="285.48"/>
    <n v="285.48"/>
    <n v="0"/>
    <n v="114.19200000000001"/>
    <x v="0"/>
  </r>
  <r>
    <s v="       101559"/>
    <s v="101559"/>
    <s v="       100982"/>
    <s v="ORMAR S KLIZNIM VRATIMA +"/>
    <x v="0"/>
    <s v="01.01.97"/>
    <s v="01.02.97"/>
    <n v="12.5"/>
    <n v="1"/>
    <n v="2279.86"/>
    <n v="2279.86"/>
    <n v="0"/>
    <n v="911.94400000000007"/>
    <x v="0"/>
  </r>
  <r>
    <s v="       101560"/>
    <s v="101560"/>
    <s v="       100982"/>
    <s v="ORMAR S KLIZNIM VRATIMA +"/>
    <x v="0"/>
    <s v="01.01.97"/>
    <s v="01.02.97"/>
    <n v="12.5"/>
    <n v="1"/>
    <n v="2523.86"/>
    <n v="2523.86"/>
    <n v="0"/>
    <n v="1009.5440000000001"/>
    <x v="0"/>
  </r>
  <r>
    <s v="       101561"/>
    <s v="101561"/>
    <s v="       100982"/>
    <s v="ORMAR S KLIZNIM VRATIMA +"/>
    <x v="0"/>
    <s v="01.01.97"/>
    <s v="01.02.97"/>
    <n v="12.5"/>
    <n v="1"/>
    <n v="2279.85"/>
    <n v="2279.85"/>
    <n v="0"/>
    <n v="911.94"/>
    <x v="0"/>
  </r>
  <r>
    <s v="       101562"/>
    <s v="101562"/>
    <s v="       100982"/>
    <s v="ORMAR S KLIZNIM VRATIMA +"/>
    <x v="0"/>
    <s v="01.01.97"/>
    <s v="01.02.97"/>
    <n v="12.5"/>
    <n v="1"/>
    <n v="2523.85"/>
    <n v="2523.85"/>
    <n v="0"/>
    <n v="1009.54"/>
    <x v="0"/>
  </r>
  <r>
    <s v="       101563"/>
    <s v="101563"/>
    <s v="       101254"/>
    <s v="PISAĆA MAŠINA OLYMPIA 220"/>
    <x v="1"/>
    <s v="01.01.97"/>
    <s v="01.02.97"/>
    <n v="20"/>
    <n v="1"/>
    <n v="17874.93"/>
    <n v="17874.93"/>
    <n v="0"/>
    <n v="7149.9720000000007"/>
    <x v="0"/>
  </r>
  <r>
    <s v="       101564"/>
    <s v="101564"/>
    <s v="       100843"/>
    <s v="NUMERATOR OSA P-TOUCH"/>
    <x v="1"/>
    <s v="23.01.08"/>
    <s v="01.02.08"/>
    <n v="20"/>
    <n v="1"/>
    <n v="1711.23"/>
    <n v="1711.23"/>
    <n v="0"/>
    <n v="684.49200000000008"/>
    <x v="0"/>
  </r>
  <r>
    <s v="       101565"/>
    <s v="101565"/>
    <s v="       101944"/>
    <s v="STOL KONFERENCIJSKI 280x1"/>
    <x v="0"/>
    <s v="30.04.09"/>
    <s v="01.05.09"/>
    <n v="12.5"/>
    <n v="1"/>
    <n v="6211.97"/>
    <n v="6211.97"/>
    <n v="0"/>
    <n v="2484.7880000000005"/>
    <x v="0"/>
  </r>
  <r>
    <s v="       101566"/>
    <s v="101566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1567"/>
    <s v="101567"/>
    <s v="       101119"/>
    <s v="ORMARIĆ OGLASNI110x10x104"/>
    <x v="0"/>
    <s v="30.09.09"/>
    <s v="01.10.09"/>
    <n v="12.5"/>
    <n v="1"/>
    <n v="1992.6000000000001"/>
    <n v="1992.6000000000001"/>
    <n v="0"/>
    <n v="797.04000000000008"/>
    <x v="0"/>
  </r>
  <r>
    <s v="       101570"/>
    <s v="101570"/>
    <s v="       100441"/>
    <s v="KUH.ELEMENTI GORNJI 2 KOM"/>
    <x v="1"/>
    <s v="18.02.03"/>
    <s v="01.03.03"/>
    <n v="12.5"/>
    <n v="1"/>
    <n v="1758.25"/>
    <n v="1758.25"/>
    <n v="0"/>
    <n v="703.30000000000007"/>
    <x v="0"/>
  </r>
  <r>
    <s v="       101571"/>
    <s v="101571"/>
    <s v="       102322"/>
    <s v="SUDOPER K.K.DIVA+KUH.ELEM"/>
    <x v="1"/>
    <s v="18.02.03"/>
    <s v="01.03.03"/>
    <n v="12.5"/>
    <n v="1"/>
    <n v="4191.54"/>
    <n v="4191.54"/>
    <n v="0"/>
    <n v="1676.616"/>
    <x v="0"/>
  </r>
  <r>
    <s v="       101574"/>
    <s v="101574"/>
    <s v="       100233"/>
    <s v="GARDEROBNI ORMAR"/>
    <x v="0"/>
    <s v="12.04.02"/>
    <s v="01.05.02"/>
    <n v="12.5"/>
    <n v="1"/>
    <n v="2562"/>
    <n v="2562"/>
    <n v="0"/>
    <n v="1024.8"/>
    <x v="0"/>
  </r>
  <r>
    <s v="       101577"/>
    <s v="101577"/>
    <s v="       100393"/>
    <s v="KLUPA VRTNA (ulaz P4)"/>
    <x v="0"/>
    <s v="08.08.05"/>
    <s v="01.09.05"/>
    <n v="12.5"/>
    <n v="1"/>
    <n v="699.9"/>
    <n v="699.9"/>
    <n v="0"/>
    <n v="279.95999999999998"/>
    <x v="0"/>
  </r>
  <r>
    <s v="       101578"/>
    <s v="101578"/>
    <s v="       100393"/>
    <s v="KLUPA VRTNA (ulaz P4)"/>
    <x v="0"/>
    <s v="08.08.05"/>
    <s v="01.09.05"/>
    <n v="12.5"/>
    <n v="1"/>
    <n v="699.9"/>
    <n v="699.9"/>
    <n v="0"/>
    <n v="279.95999999999998"/>
    <x v="0"/>
  </r>
  <r>
    <s v="       101579"/>
    <s v="101579"/>
    <s v="       100393"/>
    <s v="KLUPA VRTNA (ulaz P4)"/>
    <x v="0"/>
    <s v="08.08.05"/>
    <s v="01.09.05"/>
    <n v="12.5"/>
    <n v="1"/>
    <n v="699.9"/>
    <n v="699.9"/>
    <n v="0"/>
    <n v="279.95999999999998"/>
    <x v="0"/>
  </r>
  <r>
    <s v="       101580"/>
    <s v="101580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1581"/>
    <s v="101581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1584"/>
    <s v="101584"/>
    <s v="       101971"/>
    <s v="STOL PISAČI KAMNIK/PROC."/>
    <x v="0"/>
    <s v="01.01.97"/>
    <s v="01.02.97"/>
    <n v="12.5"/>
    <n v="1"/>
    <n v="1639.1200000000001"/>
    <n v="1639.1200000000001"/>
    <n v="0"/>
    <n v="655.64800000000014"/>
    <x v="0"/>
  </r>
  <r>
    <s v="       101585"/>
    <s v="101585"/>
    <s v="       101943"/>
    <s v="Stol konferencijski"/>
    <x v="0"/>
    <s v="01.01.97"/>
    <s v="01.02.97"/>
    <n v="12.5"/>
    <n v="1"/>
    <n v="2826.14"/>
    <n v="2826.14"/>
    <n v="0"/>
    <n v="1130.4559999999999"/>
    <x v="0"/>
  </r>
  <r>
    <s v="       101586"/>
    <s v="101586"/>
    <s v="       101065"/>
    <s v="ORMAR ZA KEMIKALIJE/PROC."/>
    <x v="0"/>
    <s v="01.01.97"/>
    <s v="01.02.97"/>
    <n v="12.5"/>
    <n v="1"/>
    <n v="6782.6100000000006"/>
    <n v="6782.6100000000006"/>
    <n v="0"/>
    <n v="2713.0440000000003"/>
    <x v="0"/>
  </r>
  <r>
    <s v="       101587"/>
    <s v="101587"/>
    <s v="       102241"/>
    <s v="STOLICA DRVENA"/>
    <x v="0"/>
    <s v="01.01.97"/>
    <s v="01.02.97"/>
    <n v="12.5"/>
    <n v="1"/>
    <n v="114.65"/>
    <n v="114.65"/>
    <n v="0"/>
    <n v="45.860000000000007"/>
    <x v="0"/>
  </r>
  <r>
    <s v="       101588"/>
    <s v="101588"/>
    <s v="       102241"/>
    <s v="STOLICA DRVENA"/>
    <x v="0"/>
    <s v="01.01.97"/>
    <s v="01.02.97"/>
    <n v="12.5"/>
    <n v="1"/>
    <n v="114.65"/>
    <n v="114.65"/>
    <n v="0"/>
    <n v="45.860000000000007"/>
    <x v="0"/>
  </r>
  <r>
    <s v="       101591"/>
    <s v="101591"/>
    <s v="       102260"/>
    <s v="STOLICA NA VIJAK"/>
    <x v="0"/>
    <s v="01.01.97"/>
    <s v="01.02.97"/>
    <n v="12.5"/>
    <n v="1"/>
    <n v="659.41"/>
    <n v="659.41"/>
    <n v="0"/>
    <n v="263.76400000000001"/>
    <x v="0"/>
  </r>
  <r>
    <s v="       101592"/>
    <s v="101592"/>
    <s v="       102260"/>
    <s v="STOLICA NA VIJAK"/>
    <x v="0"/>
    <s v="01.01.97"/>
    <s v="01.02.97"/>
    <n v="12.5"/>
    <n v="1"/>
    <n v="659.41"/>
    <n v="659.41"/>
    <n v="0"/>
    <n v="263.76400000000001"/>
    <x v="0"/>
  </r>
  <r>
    <s v="       101593"/>
    <s v="101593"/>
    <s v="       100401"/>
    <s v="KOLICA ZA ČIŠĆENJE"/>
    <x v="1"/>
    <s v="30.01.07"/>
    <s v="01.02.07"/>
    <n v="20"/>
    <n v="1"/>
    <n v="1172.42"/>
    <n v="1172.42"/>
    <n v="0"/>
    <n v="468.96800000000007"/>
    <x v="0"/>
  </r>
  <r>
    <s v="       101595"/>
    <s v="101595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1596"/>
    <s v="101596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1597"/>
    <s v="101597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1598"/>
    <s v="101598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1599"/>
    <s v="101599"/>
    <s v="       102551"/>
    <s v="VISKOZIMETAR FANN"/>
    <x v="1"/>
    <s v="01.01.97"/>
    <s v="01.02.97"/>
    <n v="20"/>
    <n v="1"/>
    <n v="4358.38"/>
    <n v="4358.38"/>
    <n v="0"/>
    <n v="1743.3520000000001"/>
    <x v="0"/>
  </r>
  <r>
    <s v="       101600"/>
    <s v="101600"/>
    <s v="       100023"/>
    <s v="APAR ZA FIZIČKO ISP.CEMEN"/>
    <x v="1"/>
    <s v="01.01.97"/>
    <s v="01.02.97"/>
    <n v="20"/>
    <n v="1"/>
    <n v="87524.430000000008"/>
    <n v="87524.430000000008"/>
    <n v="0"/>
    <n v="35009.772000000004"/>
    <x v="0"/>
  </r>
  <r>
    <s v="       101601"/>
    <s v="101601"/>
    <s v="       101365"/>
    <s v="PREŠA FILT.ZA VIS. TEMPER"/>
    <x v="1"/>
    <s v="01.01.97"/>
    <s v="01.02.97"/>
    <n v="20"/>
    <n v="1"/>
    <n v="2969.4900000000002"/>
    <n v="2969.4900000000002"/>
    <n v="0"/>
    <n v="1187.796"/>
    <x v="0"/>
  </r>
  <r>
    <s v="       101602"/>
    <s v="101602"/>
    <s v="       100287"/>
    <s v="HALIBURTON ZA ISP. CEMENT"/>
    <x v="1"/>
    <s v="01.01.97"/>
    <s v="01.02.97"/>
    <n v="20"/>
    <n v="1"/>
    <n v="9273.25"/>
    <n v="9273.25"/>
    <n v="0"/>
    <n v="3709.3"/>
    <x v="0"/>
  </r>
  <r>
    <s v="       101603"/>
    <s v="101603"/>
    <s v="       102521"/>
    <s v="VAGA ELEKTRONSKA/PROC."/>
    <x v="1"/>
    <s v="01.01.97"/>
    <s v="01.02.97"/>
    <n v="20"/>
    <n v="1"/>
    <n v="3896.29"/>
    <n v="3896.29"/>
    <n v="0"/>
    <n v="1558.5160000000001"/>
    <x v="0"/>
  </r>
  <r>
    <s v="       101604"/>
    <s v="101604"/>
    <s v="       100590"/>
    <s v="MJEŠALICA ZA ISPLAKU I CE"/>
    <x v="1"/>
    <s v="22.10.98"/>
    <s v="01.11.98"/>
    <n v="20"/>
    <n v="1"/>
    <n v="1795.13"/>
    <n v="1795.13"/>
    <n v="0"/>
    <n v="718.05200000000013"/>
    <x v="0"/>
  </r>
  <r>
    <s v="       101605"/>
    <s v="101605"/>
    <s v="       100287"/>
    <s v="HALIBURTON ZA ISP. CEMENT"/>
    <x v="1"/>
    <s v="01.01.97"/>
    <s v="01.02.97"/>
    <n v="20"/>
    <n v="1"/>
    <n v="9273.25"/>
    <n v="9273.25"/>
    <n v="0"/>
    <n v="3709.3"/>
    <x v="0"/>
  </r>
  <r>
    <s v="       101606"/>
    <s v="101606"/>
    <s v="       100591"/>
    <s v="MJEŠALICA ZA ISPLAKU/PROC"/>
    <x v="1"/>
    <s v="01.01.97"/>
    <s v="01.02.97"/>
    <n v="20"/>
    <n v="1"/>
    <n v="850"/>
    <n v="850"/>
    <n v="0"/>
    <n v="340"/>
    <x v="0"/>
  </r>
  <r>
    <s v="       101607"/>
    <s v="101607"/>
    <s v="       100591"/>
    <s v="MJEŠALICA ZA ISPLAKU/PROC"/>
    <x v="1"/>
    <s v="01.01.97"/>
    <s v="01.02.97"/>
    <n v="20"/>
    <n v="1"/>
    <n v="850"/>
    <n v="850"/>
    <n v="0"/>
    <n v="340"/>
    <x v="0"/>
  </r>
  <r>
    <s v="       101608"/>
    <s v="101608"/>
    <s v="       100556"/>
    <s v="MIKSER/PROC."/>
    <x v="1"/>
    <s v="01.01.97"/>
    <s v="01.02.97"/>
    <n v="20"/>
    <n v="1"/>
    <n v="600"/>
    <n v="600"/>
    <n v="0"/>
    <n v="240"/>
    <x v="0"/>
  </r>
  <r>
    <s v="       101609"/>
    <s v="101609"/>
    <s v="       102323"/>
    <s v="SUDOPER TRODJ./PROC."/>
    <x v="1"/>
    <s v="01.01.97"/>
    <s v="01.02.97"/>
    <n v="12.5"/>
    <n v="1"/>
    <n v="500"/>
    <n v="500"/>
    <n v="0"/>
    <n v="200"/>
    <x v="0"/>
  </r>
  <r>
    <s v="       101610"/>
    <s v="101610"/>
    <s v="       102489"/>
    <s v="UREĐAJ ZA HLADNU FILTRAC."/>
    <x v="1"/>
    <s v="01.01.97"/>
    <s v="01.02.97"/>
    <n v="20"/>
    <n v="1"/>
    <n v="1500"/>
    <n v="1500"/>
    <n v="0"/>
    <n v="600"/>
    <x v="0"/>
  </r>
  <r>
    <s v="       101611"/>
    <s v="101611"/>
    <s v="       100045"/>
    <s v="BAROID ROLER/PROC."/>
    <x v="1"/>
    <s v="01.01.97"/>
    <s v="01.02.97"/>
    <n v="20"/>
    <n v="1"/>
    <n v="3500"/>
    <n v="3500"/>
    <n v="0"/>
    <n v="1400"/>
    <x v="0"/>
  </r>
  <r>
    <s v="       101613"/>
    <s v="101613"/>
    <s v="       102118"/>
    <s v="STOLAC ASCONA"/>
    <x v="0"/>
    <s v="28.10.02"/>
    <s v="01.11.02"/>
    <n v="12.5"/>
    <n v="1"/>
    <n v="109.8"/>
    <n v="109.8"/>
    <n v="0"/>
    <n v="43.92"/>
    <x v="0"/>
  </r>
  <r>
    <s v="       101614"/>
    <s v="101614"/>
    <s v="       102118"/>
    <s v="STOLAC ASCONA"/>
    <x v="0"/>
    <s v="28.10.02"/>
    <s v="01.11.02"/>
    <n v="12.5"/>
    <n v="1"/>
    <n v="109.8"/>
    <n v="109.8"/>
    <n v="0"/>
    <n v="43.92"/>
    <x v="0"/>
  </r>
  <r>
    <s v="       101615"/>
    <s v="101615"/>
    <s v="       102118"/>
    <s v="STOLAC ASCONA"/>
    <x v="0"/>
    <s v="28.10.02"/>
    <s v="01.11.02"/>
    <n v="12.5"/>
    <n v="1"/>
    <n v="109.8"/>
    <n v="109.8"/>
    <n v="0"/>
    <n v="43.92"/>
    <x v="0"/>
  </r>
  <r>
    <s v="       101616"/>
    <s v="101616"/>
    <s v="       101124"/>
    <s v="ORMARIĆ POMIČNI IPO 4"/>
    <x v="0"/>
    <s v="24.05.07"/>
    <s v="01.06.07"/>
    <n v="12.5"/>
    <n v="1"/>
    <n v="1439.6000000000001"/>
    <n v="1439.6000000000001"/>
    <n v="0"/>
    <n v="575.84"/>
    <x v="0"/>
  </r>
  <r>
    <s v="       101617"/>
    <s v="101617"/>
    <s v="       101932"/>
    <s v="STOL KLUB 90x90x60"/>
    <x v="0"/>
    <s v="28.06.07"/>
    <s v="01.07.07"/>
    <n v="12.5"/>
    <n v="1"/>
    <n v="2379"/>
    <n v="2379"/>
    <n v="0"/>
    <n v="951.6"/>
    <x v="0"/>
  </r>
  <r>
    <s v="       101618"/>
    <s v="101618"/>
    <s v="       100191"/>
    <s v="FOTELJA TARA"/>
    <x v="0"/>
    <s v="24.05.07"/>
    <s v="01.06.07"/>
    <n v="12.5"/>
    <n v="1"/>
    <n v="764.94"/>
    <n v="764.94"/>
    <n v="0"/>
    <n v="305.97600000000006"/>
    <x v="0"/>
  </r>
  <r>
    <s v="       101619"/>
    <s v="101619"/>
    <s v="       100191"/>
    <s v="FOTELJA TARA"/>
    <x v="0"/>
    <s v="24.05.07"/>
    <s v="01.06.07"/>
    <n v="12.5"/>
    <n v="1"/>
    <n v="764.94"/>
    <n v="764.94"/>
    <n v="0"/>
    <n v="305.97600000000006"/>
    <x v="0"/>
  </r>
  <r>
    <s v="       101620"/>
    <s v="101620"/>
    <s v="       100871"/>
    <s v="ORMAR 293X35X105"/>
    <x v="0"/>
    <s v="24.05.07"/>
    <s v="01.06.07"/>
    <n v="12.5"/>
    <n v="1"/>
    <n v="5185"/>
    <n v="5185"/>
    <n v="0"/>
    <n v="2074"/>
    <x v="0"/>
  </r>
  <r>
    <s v="       101621"/>
    <s v="101621"/>
    <s v="       101235"/>
    <s v="PISAČ LEXMARK C540N"/>
    <x v="1"/>
    <s v="19.10.11"/>
    <s v="01.11.11"/>
    <n v="25"/>
    <n v="1"/>
    <n v="1216.22"/>
    <n v="1216.22"/>
    <n v="0"/>
    <n v="486.48800000000006"/>
    <x v="0"/>
  </r>
  <r>
    <s v="       101622"/>
    <s v="101622"/>
    <s v="       101905"/>
    <s v="STOL DAKTILO ISTD 160"/>
    <x v="0"/>
    <s v="24.05.07"/>
    <s v="01.06.07"/>
    <n v="12.5"/>
    <n v="1"/>
    <n v="1610.4"/>
    <n v="1610.4"/>
    <n v="0"/>
    <n v="644.16000000000008"/>
    <x v="0"/>
  </r>
  <r>
    <s v="       101623"/>
    <s v="101623"/>
    <s v="       100869"/>
    <s v="ORMAR 280X35X105"/>
    <x v="0"/>
    <s v="24.05.07"/>
    <s v="01.06.07"/>
    <n v="12.5"/>
    <n v="1"/>
    <n v="7930"/>
    <n v="7930"/>
    <n v="0"/>
    <n v="3172"/>
    <x v="0"/>
  </r>
  <r>
    <s v="       101624"/>
    <s v="101624"/>
    <s v="       100874"/>
    <s v="ORMAR 375X35X214"/>
    <x v="0"/>
    <s v="24.05.07"/>
    <s v="01.06.07"/>
    <n v="12.5"/>
    <n v="1"/>
    <n v="15616"/>
    <n v="15616"/>
    <n v="0"/>
    <n v="6246.4000000000005"/>
    <x v="0"/>
  </r>
  <r>
    <s v="       101625"/>
    <s v="101625"/>
    <s v="       101681"/>
    <s v="SCANER CANON LIDE 70"/>
    <x v="2"/>
    <s v="10.09.07"/>
    <s v="01.10.07"/>
    <n v="25"/>
    <n v="1"/>
    <n v="564.91999999999996"/>
    <n v="564.91999999999996"/>
    <n v="0"/>
    <n v="225.96799999999999"/>
    <x v="0"/>
  </r>
  <r>
    <s v="       101626"/>
    <s v="101626"/>
    <s v="       100722"/>
    <s v="MONITOR SAMSUNG 19&quot;SM940N"/>
    <x v="2"/>
    <s v="08.11.07"/>
    <s v="01.12.07"/>
    <n v="25"/>
    <n v="1"/>
    <n v="1783.15"/>
    <n v="1783.15"/>
    <n v="0"/>
    <n v="713.2600000000001"/>
    <x v="0"/>
  </r>
  <r>
    <s v="       101627"/>
    <s v="101627"/>
    <s v="       100651"/>
    <s v="MONITOR 24&quot; DELL U2412M"/>
    <x v="2"/>
    <s v="08.04.13"/>
    <s v="01.05.13"/>
    <n v="25"/>
    <n v="1"/>
    <n v="2217.2000000000003"/>
    <n v="2217.2000000000003"/>
    <n v="0"/>
    <n v="886.88000000000011"/>
    <x v="0"/>
  </r>
  <r>
    <s v="       101628"/>
    <s v="101628"/>
    <s v="       102503"/>
    <s v="URESKA FOTELJA IBISCO*"/>
    <x v="0"/>
    <s v="05.12.02"/>
    <s v="01.01.03"/>
    <n v="12.5"/>
    <n v="1"/>
    <n v="1421.91"/>
    <n v="1421.91"/>
    <n v="0"/>
    <n v="568.76400000000001"/>
    <x v="0"/>
  </r>
  <r>
    <s v="       101629"/>
    <s v="101629"/>
    <s v="       102047"/>
    <s v="STOL RADNI IST 180"/>
    <x v="0"/>
    <s v="24.05.07"/>
    <s v="01.06.07"/>
    <n v="12.5"/>
    <n v="1"/>
    <n v="2293.6"/>
    <n v="2293.6"/>
    <n v="0"/>
    <n v="917.44"/>
    <x v="0"/>
  </r>
  <r>
    <s v="       101630"/>
    <s v="101630"/>
    <s v="       101610"/>
    <s v="RAČUNALO PC ELITE 7500"/>
    <x v="2"/>
    <s v="20.11.12"/>
    <s v="01.12.12"/>
    <n v="25"/>
    <n v="1"/>
    <n v="6598.75"/>
    <n v="6598.75"/>
    <n v="0"/>
    <n v="2639.5"/>
    <x v="0"/>
  </r>
  <r>
    <s v="       101631"/>
    <s v="101631"/>
    <s v="       100272"/>
    <s v="GRAFOSKOP A4 NLS"/>
    <x v="1"/>
    <s v="01.01.97"/>
    <s v="01.02.97"/>
    <n v="20"/>
    <n v="1"/>
    <n v="1717.8600000000001"/>
    <n v="1717.8600000000001"/>
    <n v="0"/>
    <n v="687.14400000000012"/>
    <x v="0"/>
  </r>
  <r>
    <s v="       101632"/>
    <s v="101632"/>
    <s v="       101386"/>
    <s v="PROJEKC. PLATNO 200x200"/>
    <x v="1"/>
    <s v="22.12.03"/>
    <s v="01.01.04"/>
    <n v="20"/>
    <n v="1"/>
    <n v="5136.2"/>
    <n v="5136.2"/>
    <n v="0"/>
    <n v="2054.48"/>
    <x v="0"/>
  </r>
  <r>
    <s v="       101633"/>
    <s v="101633"/>
    <s v="       100368"/>
    <s v="KATEDRA /STOL S LADICAMA"/>
    <x v="0"/>
    <s v="31.03.04"/>
    <s v="01.04.04"/>
    <n v="12.5"/>
    <n v="1"/>
    <n v="3748.17"/>
    <n v="3748.17"/>
    <n v="0"/>
    <n v="1499.268"/>
    <x v="0"/>
  </r>
  <r>
    <s v="       101634"/>
    <s v="101634"/>
    <s v="       101832"/>
    <s v="STALAK ZA GRAFOSKOP"/>
    <x v="1"/>
    <s v="28.10.04"/>
    <s v="01.11.04"/>
    <n v="12.5"/>
    <n v="1"/>
    <n v="1057.74"/>
    <n v="1057.74"/>
    <n v="0"/>
    <n v="423.096"/>
    <x v="0"/>
  </r>
  <r>
    <s v="       101635"/>
    <s v="101635"/>
    <s v="       100704"/>
    <s v="MONITOR PHILIPS 17&quot;LCD"/>
    <x v="2"/>
    <s v="17.10.07"/>
    <s v="01.11.07"/>
    <n v="25"/>
    <n v="1"/>
    <n v="1468.03"/>
    <n v="1468.03"/>
    <n v="0"/>
    <n v="587.21199999999999"/>
    <x v="0"/>
  </r>
  <r>
    <s v="       101636"/>
    <s v="101636"/>
    <s v="       102098"/>
    <s v="STOL ZA KOMPJUTER 180x80"/>
    <x v="0"/>
    <s v="07.04.04"/>
    <s v="01.05.04"/>
    <n v="12.5"/>
    <n v="1"/>
    <n v="1463.82"/>
    <n v="1463.82"/>
    <n v="0"/>
    <n v="585.52800000000002"/>
    <x v="0"/>
  </r>
  <r>
    <s v="       101637"/>
    <s v="101637"/>
    <s v="       102098"/>
    <s v="STOL ZA KOMPJUTER 180x80"/>
    <x v="0"/>
    <s v="07.04.04"/>
    <s v="01.05.04"/>
    <n v="12.5"/>
    <n v="1"/>
    <n v="1463.82"/>
    <n v="1463.82"/>
    <n v="0"/>
    <n v="585.52800000000002"/>
    <x v="0"/>
  </r>
  <r>
    <s v="       101638"/>
    <s v="101638"/>
    <s v="       102081"/>
    <s v="STOL S METALNIM NOGAMA"/>
    <x v="0"/>
    <s v="08.11.13"/>
    <s v="01.12.13"/>
    <n v="12.5"/>
    <n v="1"/>
    <n v="1037.5"/>
    <n v="918.64"/>
    <n v="118.86"/>
    <n v="415"/>
    <x v="0"/>
  </r>
  <r>
    <s v="       101639"/>
    <s v="101639"/>
    <s v="       102081"/>
    <s v="STOL S METALNIM NOGAMA"/>
    <x v="0"/>
    <s v="08.11.13"/>
    <s v="01.12.13"/>
    <n v="12.5"/>
    <n v="1"/>
    <n v="1037.5"/>
    <n v="918.64"/>
    <n v="118.86"/>
    <n v="415"/>
    <x v="0"/>
  </r>
  <r>
    <s v="       101640"/>
    <s v="101640"/>
    <s v="       102081"/>
    <s v="STOL S METALNIM NOGAMA"/>
    <x v="0"/>
    <s v="08.11.13"/>
    <s v="01.12.13"/>
    <n v="12.5"/>
    <n v="1"/>
    <n v="1037.5"/>
    <n v="918.64"/>
    <n v="118.86"/>
    <n v="415"/>
    <x v="0"/>
  </r>
  <r>
    <s v="       101641"/>
    <s v="101641"/>
    <s v="       101888"/>
    <s v="STOL 80x50x72"/>
    <x v="0"/>
    <s v="07.04.04"/>
    <s v="01.05.04"/>
    <n v="12.5"/>
    <n v="1"/>
    <n v="708.15"/>
    <n v="708.15"/>
    <n v="0"/>
    <n v="283.26"/>
    <x v="0"/>
  </r>
  <r>
    <s v="       101642"/>
    <s v="101642"/>
    <s v="       101888"/>
    <s v="STOL 80x50x72"/>
    <x v="0"/>
    <s v="07.04.04"/>
    <s v="01.05.04"/>
    <n v="12.5"/>
    <n v="1"/>
    <n v="708.15"/>
    <n v="708.15"/>
    <n v="0"/>
    <n v="283.26"/>
    <x v="0"/>
  </r>
  <r>
    <s v="       101643"/>
    <s v="101643"/>
    <s v="       101888"/>
    <s v="STOL 80x50x72"/>
    <x v="0"/>
    <s v="07.04.04"/>
    <s v="01.05.04"/>
    <n v="12.5"/>
    <n v="1"/>
    <n v="708.15"/>
    <n v="708.15"/>
    <n v="0"/>
    <n v="283.26"/>
    <x v="0"/>
  </r>
  <r>
    <s v="       101645"/>
    <s v="101645"/>
    <s v="       101888"/>
    <s v="STOL 80x50x72"/>
    <x v="0"/>
    <s v="07.04.04"/>
    <s v="01.05.04"/>
    <n v="12.5"/>
    <n v="1"/>
    <n v="708.15"/>
    <n v="708.15"/>
    <n v="0"/>
    <n v="283.26"/>
    <x v="0"/>
  </r>
  <r>
    <s v="       101646"/>
    <s v="101646"/>
    <s v="       101888"/>
    <s v="STOL 80x50x72"/>
    <x v="0"/>
    <s v="07.04.04"/>
    <s v="01.05.04"/>
    <n v="12.5"/>
    <n v="1"/>
    <n v="708.15"/>
    <n v="708.15"/>
    <n v="0"/>
    <n v="283.26"/>
    <x v="0"/>
  </r>
  <r>
    <s v="       101647"/>
    <s v="101647"/>
    <s v="       101888"/>
    <s v="STOL 80x50x72"/>
    <x v="0"/>
    <s v="07.04.04"/>
    <s v="01.05.04"/>
    <n v="12.5"/>
    <n v="1"/>
    <n v="708.15"/>
    <n v="708.15"/>
    <n v="0"/>
    <n v="283.26"/>
    <x v="0"/>
  </r>
  <r>
    <s v="       101648"/>
    <s v="101648"/>
    <s v="       101888"/>
    <s v="STOL 80x50x72"/>
    <x v="0"/>
    <s v="07.04.04"/>
    <s v="01.05.04"/>
    <n v="12.5"/>
    <n v="1"/>
    <n v="708.15"/>
    <n v="708.15"/>
    <n v="0"/>
    <n v="283.26"/>
    <x v="0"/>
  </r>
  <r>
    <s v="       101649"/>
    <s v="101649"/>
    <s v="       101999"/>
    <s v="STOL RADNI  160x60x74"/>
    <x v="0"/>
    <s v="04.10.13"/>
    <s v="01.11.13"/>
    <n v="12.5"/>
    <n v="1"/>
    <n v="1062.5"/>
    <n v="951.81000000000006"/>
    <n v="110.69"/>
    <n v="425"/>
    <x v="0"/>
  </r>
  <r>
    <s v="       101650"/>
    <s v="101650"/>
    <s v="       101999"/>
    <s v="STOL RADNI  160x60x74"/>
    <x v="0"/>
    <s v="04.10.13"/>
    <s v="01.11.13"/>
    <n v="12.5"/>
    <n v="1"/>
    <n v="1062.5"/>
    <n v="951.81000000000006"/>
    <n v="110.69"/>
    <n v="425"/>
    <x v="0"/>
  </r>
  <r>
    <s v="       101651"/>
    <s v="101651"/>
    <s v="       101999"/>
    <s v="STOL RADNI  160x60x74"/>
    <x v="0"/>
    <s v="04.10.13"/>
    <s v="01.11.13"/>
    <n v="12.5"/>
    <n v="1"/>
    <n v="1062.5"/>
    <n v="951.81000000000006"/>
    <n v="110.69"/>
    <n v="425"/>
    <x v="0"/>
  </r>
  <r>
    <s v="       101652"/>
    <s v="101652"/>
    <s v="       101481"/>
    <s v="RAČ.COMPAQ 6300 PRO"/>
    <x v="2"/>
    <s v="06.11.13"/>
    <s v="01.12.13"/>
    <n v="25"/>
    <n v="0"/>
    <n v="0"/>
    <n v="0"/>
    <n v="0"/>
    <n v="0"/>
    <x v="1"/>
  </r>
  <r>
    <s v="       101653"/>
    <s v="101653"/>
    <s v="       101287"/>
    <s v="PLOČA ZIDNA BIJELA 120x24"/>
    <x v="1"/>
    <s v="19.11.14"/>
    <s v="01.12.14"/>
    <n v="12.5"/>
    <n v="1"/>
    <n v="1362.5"/>
    <n v="1036.05"/>
    <n v="326.45"/>
    <n v="545"/>
    <x v="0"/>
  </r>
  <r>
    <s v="       101654"/>
    <s v="101654"/>
    <s v="       101287"/>
    <s v="PLOČA ZIDNA BIJELA 120x24"/>
    <x v="1"/>
    <s v="19.11.14"/>
    <s v="01.12.14"/>
    <n v="12.5"/>
    <n v="1"/>
    <n v="1362.5"/>
    <n v="1036.05"/>
    <n v="326.45"/>
    <n v="545"/>
    <x v="0"/>
  </r>
  <r>
    <s v="       101656"/>
    <s v="101656"/>
    <s v="       101320"/>
    <s v="POLICA OTVORENA325x50x215"/>
    <x v="1"/>
    <s v="30.09.09"/>
    <s v="01.10.09"/>
    <n v="12.5"/>
    <n v="1"/>
    <n v="4416.93"/>
    <n v="4416.93"/>
    <n v="0"/>
    <n v="1766.7720000000002"/>
    <x v="0"/>
  </r>
  <r>
    <s v="       101657"/>
    <s v="101657"/>
    <s v="       102596"/>
    <s v="VJEŠALICA SAMOSTOJEĆA"/>
    <x v="1"/>
    <s v="07.04.04"/>
    <s v="01.05.04"/>
    <n v="12.5"/>
    <n v="1"/>
    <n v="405.65000000000003"/>
    <n v="405.65000000000003"/>
    <n v="0"/>
    <n v="162.26000000000002"/>
    <x v="0"/>
  </r>
  <r>
    <s v="       101658"/>
    <s v="101658"/>
    <s v="       101055"/>
    <s v="ORMAR ZA AV OPREMU"/>
    <x v="0"/>
    <s v="07.04.04"/>
    <s v="01.05.04"/>
    <n v="12.5"/>
    <n v="1"/>
    <n v="5157.55"/>
    <n v="5157.55"/>
    <n v="0"/>
    <n v="2063.02"/>
    <x v="0"/>
  </r>
  <r>
    <s v="       101661"/>
    <s v="101661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63"/>
    <s v="101663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64"/>
    <s v="101664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66"/>
    <s v="101666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67"/>
    <s v="101667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68"/>
    <s v="101668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70"/>
    <s v="101670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71"/>
    <s v="101671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72"/>
    <s v="101672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73"/>
    <s v="101673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74"/>
    <s v="101674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75"/>
    <s v="101675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76"/>
    <s v="101676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677"/>
    <s v="101677"/>
    <s v="       102139"/>
    <s v="STOLAC KONF.CRNI"/>
    <x v="0"/>
    <s v="29.10.15"/>
    <s v="01.11.15"/>
    <n v="12.5"/>
    <n v="1"/>
    <n v="132.5"/>
    <n v="85.56"/>
    <n v="46.94"/>
    <n v="53"/>
    <x v="0"/>
  </r>
  <r>
    <s v="       101678"/>
    <s v="101678"/>
    <s v="       102139"/>
    <s v="STOLAC KONF.CRNI"/>
    <x v="0"/>
    <s v="29.10.15"/>
    <s v="01.11.15"/>
    <n v="12.5"/>
    <n v="1"/>
    <n v="132.5"/>
    <n v="85.56"/>
    <n v="46.94"/>
    <n v="53"/>
    <x v="0"/>
  </r>
  <r>
    <s v="       101679"/>
    <s v="101679"/>
    <s v="       102139"/>
    <s v="STOLAC KONF.CRNI"/>
    <x v="0"/>
    <s v="29.10.15"/>
    <s v="01.11.15"/>
    <n v="12.5"/>
    <n v="1"/>
    <n v="132.5"/>
    <n v="85.56"/>
    <n v="46.94"/>
    <n v="53"/>
    <x v="0"/>
  </r>
  <r>
    <s v="       101680"/>
    <s v="101680"/>
    <s v="       102139"/>
    <s v="STOLAC KONF.CRNI"/>
    <x v="0"/>
    <s v="29.10.15"/>
    <s v="01.11.15"/>
    <n v="12.5"/>
    <n v="1"/>
    <n v="132.5"/>
    <n v="85.56"/>
    <n v="46.94"/>
    <n v="53"/>
    <x v="0"/>
  </r>
  <r>
    <s v="       101681"/>
    <s v="101681"/>
    <s v="       102139"/>
    <s v="STOLAC KONF.CRNI"/>
    <x v="0"/>
    <s v="29.10.15"/>
    <s v="01.11.15"/>
    <n v="12.5"/>
    <n v="1"/>
    <n v="132.5"/>
    <n v="85.56"/>
    <n v="46.94"/>
    <n v="53"/>
    <x v="0"/>
  </r>
  <r>
    <s v="       101682"/>
    <s v="101682"/>
    <s v="       102139"/>
    <s v="STOLAC KONF.CRNI"/>
    <x v="0"/>
    <s v="29.10.15"/>
    <s v="01.11.15"/>
    <n v="12.5"/>
    <n v="1"/>
    <n v="132.5"/>
    <n v="85.56"/>
    <n v="46.94"/>
    <n v="53"/>
    <x v="0"/>
  </r>
  <r>
    <s v="       101683"/>
    <s v="101683"/>
    <s v="       102139"/>
    <s v="STOLAC KONF.CRNI"/>
    <x v="0"/>
    <s v="29.10.15"/>
    <s v="01.11.15"/>
    <n v="12.5"/>
    <n v="1"/>
    <n v="132.5"/>
    <n v="85.56"/>
    <n v="46.94"/>
    <n v="53"/>
    <x v="0"/>
  </r>
  <r>
    <s v="       101684"/>
    <s v="101684"/>
    <s v="       102139"/>
    <s v="STOLAC KONF.CRNI"/>
    <x v="0"/>
    <s v="29.10.15"/>
    <s v="01.11.15"/>
    <n v="12.5"/>
    <n v="1"/>
    <n v="132.5"/>
    <n v="85.56"/>
    <n v="46.94"/>
    <n v="53"/>
    <x v="0"/>
  </r>
  <r>
    <s v="       101685"/>
    <s v="101685"/>
    <s v="       102139"/>
    <s v="STOLAC KONF.CRNI"/>
    <x v="0"/>
    <s v="29.10.15"/>
    <s v="01.11.15"/>
    <n v="12.5"/>
    <n v="1"/>
    <n v="132.5"/>
    <n v="85.56"/>
    <n v="46.94"/>
    <n v="53"/>
    <x v="0"/>
  </r>
  <r>
    <s v="       101686"/>
    <s v="101686"/>
    <s v="       102139"/>
    <s v="STOLAC KONF.CRNI"/>
    <x v="0"/>
    <s v="29.10.15"/>
    <s v="01.11.15"/>
    <n v="12.5"/>
    <n v="1"/>
    <n v="132.5"/>
    <n v="85.56"/>
    <n v="46.94"/>
    <n v="53"/>
    <x v="0"/>
  </r>
  <r>
    <s v="       101687"/>
    <s v="101687"/>
    <s v="       102139"/>
    <s v="STOLAC KONF.CRNI"/>
    <x v="0"/>
    <s v="29.10.15"/>
    <s v="01.11.15"/>
    <n v="12.5"/>
    <n v="1"/>
    <n v="132.5"/>
    <n v="85.56"/>
    <n v="46.94"/>
    <n v="53"/>
    <x v="0"/>
  </r>
  <r>
    <s v="       101688"/>
    <s v="101688"/>
    <s v="       102139"/>
    <s v="STOLAC KONF.CRNI"/>
    <x v="0"/>
    <s v="29.10.15"/>
    <s v="01.11.15"/>
    <n v="12.5"/>
    <n v="1"/>
    <n v="132.5"/>
    <n v="85.56"/>
    <n v="46.94"/>
    <n v="53"/>
    <x v="0"/>
  </r>
  <r>
    <s v="       101689"/>
    <s v="101689"/>
    <s v="       102139"/>
    <s v="STOLAC KONF.CRNI"/>
    <x v="0"/>
    <s v="29.10.15"/>
    <s v="01.11.15"/>
    <n v="12.5"/>
    <n v="1"/>
    <n v="132.5"/>
    <n v="85.56"/>
    <n v="46.94"/>
    <n v="53"/>
    <x v="0"/>
  </r>
  <r>
    <s v="       101691"/>
    <s v="101691"/>
    <s v="       102139"/>
    <s v="STOLAC KONF.CRNI"/>
    <x v="0"/>
    <s v="29.10.15"/>
    <s v="01.11.15"/>
    <n v="12.5"/>
    <n v="1"/>
    <n v="132.5"/>
    <n v="85.56"/>
    <n v="46.94"/>
    <n v="53"/>
    <x v="0"/>
  </r>
  <r>
    <s v="       101692"/>
    <s v="101692"/>
    <s v="       102139"/>
    <s v="STOLAC KONF.CRNI"/>
    <x v="0"/>
    <s v="29.10.15"/>
    <s v="01.11.15"/>
    <n v="12.5"/>
    <n v="1"/>
    <n v="132.5"/>
    <n v="85.56"/>
    <n v="46.94"/>
    <n v="53"/>
    <x v="0"/>
  </r>
  <r>
    <s v="       101693"/>
    <s v="101693"/>
    <s v="       102139"/>
    <s v="STOLAC KONF.CRNI"/>
    <x v="0"/>
    <s v="29.10.15"/>
    <s v="01.11.15"/>
    <n v="12.5"/>
    <n v="1"/>
    <n v="132.5"/>
    <n v="85.56"/>
    <n v="46.94"/>
    <n v="53"/>
    <x v="0"/>
  </r>
  <r>
    <s v="       101694"/>
    <s v="101694"/>
    <s v="       102139"/>
    <s v="STOLAC KONF.CRNI"/>
    <x v="0"/>
    <s v="29.10.15"/>
    <s v="01.11.15"/>
    <n v="12.5"/>
    <n v="1"/>
    <n v="132.5"/>
    <n v="85.56"/>
    <n v="46.94"/>
    <n v="53"/>
    <x v="0"/>
  </r>
  <r>
    <s v="       101695"/>
    <s v="101695"/>
    <s v="       102139"/>
    <s v="STOLAC KONF.CRNI"/>
    <x v="0"/>
    <s v="29.10.15"/>
    <s v="01.11.15"/>
    <n v="12.5"/>
    <n v="1"/>
    <n v="132.5"/>
    <n v="85.56"/>
    <n v="46.94"/>
    <n v="53"/>
    <x v="0"/>
  </r>
  <r>
    <s v="       101696"/>
    <s v="101696"/>
    <s v="       102139"/>
    <s v="STOLAC KONF.CRNI"/>
    <x v="0"/>
    <s v="29.10.15"/>
    <s v="01.11.15"/>
    <n v="12.5"/>
    <n v="1"/>
    <n v="132.5"/>
    <n v="85.56"/>
    <n v="46.94"/>
    <n v="53"/>
    <x v="0"/>
  </r>
  <r>
    <s v="       101697"/>
    <s v="101697"/>
    <s v="       102139"/>
    <s v="STOLAC KONF.CRNI"/>
    <x v="0"/>
    <s v="29.10.15"/>
    <s v="01.11.15"/>
    <n v="12.5"/>
    <n v="1"/>
    <n v="132.5"/>
    <n v="85.56"/>
    <n v="46.94"/>
    <n v="53"/>
    <x v="0"/>
  </r>
  <r>
    <s v="       101698"/>
    <s v="101698"/>
    <s v="       102139"/>
    <s v="STOLAC KONF.CRNI"/>
    <x v="0"/>
    <s v="29.10.15"/>
    <s v="01.11.15"/>
    <n v="12.5"/>
    <n v="1"/>
    <n v="132.5"/>
    <n v="85.56"/>
    <n v="46.94"/>
    <n v="53"/>
    <x v="0"/>
  </r>
  <r>
    <s v="       101699"/>
    <s v="101699"/>
    <s v="       102139"/>
    <s v="STOLAC KONF.CRNI"/>
    <x v="0"/>
    <s v="29.10.15"/>
    <s v="01.11.15"/>
    <n v="12.5"/>
    <n v="1"/>
    <n v="132.5"/>
    <n v="85.56"/>
    <n v="46.94"/>
    <n v="53"/>
    <x v="0"/>
  </r>
  <r>
    <s v="       101700"/>
    <s v="101700"/>
    <s v="       102139"/>
    <s v="STOLAC KONF.CRNI"/>
    <x v="0"/>
    <s v="29.10.15"/>
    <s v="01.11.15"/>
    <n v="12.5"/>
    <n v="1"/>
    <n v="132.5"/>
    <n v="85.56"/>
    <n v="46.94"/>
    <n v="53"/>
    <x v="0"/>
  </r>
  <r>
    <s v="       101701"/>
    <s v="101701"/>
    <s v="       102139"/>
    <s v="STOLAC KONF.CRNI"/>
    <x v="0"/>
    <s v="29.10.15"/>
    <s v="01.11.15"/>
    <n v="12.5"/>
    <n v="1"/>
    <n v="132.5"/>
    <n v="85.56"/>
    <n v="46.94"/>
    <n v="53"/>
    <x v="0"/>
  </r>
  <r>
    <s v="       101702"/>
    <s v="101702"/>
    <s v="       102139"/>
    <s v="STOLAC KONF.CRNI"/>
    <x v="0"/>
    <s v="29.10.15"/>
    <s v="01.11.15"/>
    <n v="12.5"/>
    <n v="1"/>
    <n v="132.5"/>
    <n v="85.56"/>
    <n v="46.94"/>
    <n v="53"/>
    <x v="0"/>
  </r>
  <r>
    <s v="       101703"/>
    <s v="101703"/>
    <s v="       102139"/>
    <s v="STOLAC KONF.CRNI"/>
    <x v="0"/>
    <s v="29.10.15"/>
    <s v="01.11.15"/>
    <n v="12.5"/>
    <n v="1"/>
    <n v="132.5"/>
    <n v="85.56"/>
    <n v="46.94"/>
    <n v="53"/>
    <x v="0"/>
  </r>
  <r>
    <s v="       101704"/>
    <s v="101704"/>
    <s v="       102139"/>
    <s v="STOLAC KONF.CRNI"/>
    <x v="0"/>
    <s v="29.10.15"/>
    <s v="01.11.15"/>
    <n v="12.5"/>
    <n v="1"/>
    <n v="132.5"/>
    <n v="85.56"/>
    <n v="46.94"/>
    <n v="53"/>
    <x v="0"/>
  </r>
  <r>
    <s v="       101705"/>
    <s v="101705"/>
    <s v="       102139"/>
    <s v="STOLAC KONF.CRNI"/>
    <x v="0"/>
    <s v="29.10.15"/>
    <s v="01.11.15"/>
    <n v="12.5"/>
    <n v="1"/>
    <n v="132.5"/>
    <n v="85.56"/>
    <n v="46.94"/>
    <n v="53"/>
    <x v="0"/>
  </r>
  <r>
    <s v="       101706"/>
    <s v="101706"/>
    <s v="       102139"/>
    <s v="STOLAC KONF.CRNI"/>
    <x v="0"/>
    <s v="29.10.15"/>
    <s v="01.11.15"/>
    <n v="12.5"/>
    <n v="1"/>
    <n v="132.5"/>
    <n v="85.56"/>
    <n v="46.94"/>
    <n v="53"/>
    <x v="0"/>
  </r>
  <r>
    <s v="       101708"/>
    <s v="101708"/>
    <s v="       102158"/>
    <s v="STOLAC KONFERENCIJSKI LAK"/>
    <x v="0"/>
    <s v="11.12.13"/>
    <s v="01.01.14"/>
    <n v="12.5"/>
    <n v="1"/>
    <n v="157.94"/>
    <n v="138.18"/>
    <n v="19.760000000000002"/>
    <n v="63.176000000000002"/>
    <x v="0"/>
  </r>
  <r>
    <s v="       101709"/>
    <s v="101709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10"/>
    <s v="101710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11"/>
    <s v="101711"/>
    <s v="       102155"/>
    <s v="Stolac konferencijski"/>
    <x v="0"/>
    <s v="17.09.13"/>
    <s v="01.10.13"/>
    <n v="12.5"/>
    <n v="1"/>
    <n v="157.94"/>
    <n v="143.12"/>
    <n v="14.82"/>
    <n v="63.176000000000002"/>
    <x v="0"/>
  </r>
  <r>
    <s v="       101712"/>
    <s v="101712"/>
    <s v="       102155"/>
    <s v="Stolac konferencijski"/>
    <x v="0"/>
    <s v="17.09.13"/>
    <s v="01.10.13"/>
    <n v="12.5"/>
    <n v="1"/>
    <n v="157.94"/>
    <n v="143.12"/>
    <n v="14.82"/>
    <n v="63.176000000000002"/>
    <x v="0"/>
  </r>
  <r>
    <s v="       101713"/>
    <s v="101713"/>
    <s v="       102155"/>
    <s v="Stolac konferencijski"/>
    <x v="0"/>
    <s v="17.09.13"/>
    <s v="01.10.13"/>
    <n v="12.5"/>
    <n v="1"/>
    <n v="157.94"/>
    <n v="143.12"/>
    <n v="14.82"/>
    <n v="63.176000000000002"/>
    <x v="0"/>
  </r>
  <r>
    <s v="       101714"/>
    <s v="101714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15"/>
    <s v="101715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16"/>
    <s v="101716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18"/>
    <s v="101718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19"/>
    <s v="101719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20"/>
    <s v="101720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21"/>
    <s v="101721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22"/>
    <s v="101722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23"/>
    <s v="101723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24"/>
    <s v="101724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25"/>
    <s v="101725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26"/>
    <s v="101726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27"/>
    <s v="101727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28"/>
    <s v="101728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29"/>
    <s v="101729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30"/>
    <s v="101730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31"/>
    <s v="101731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32"/>
    <s v="101732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33"/>
    <s v="101733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34"/>
    <s v="101734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35"/>
    <s v="101735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36"/>
    <s v="101736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37"/>
    <s v="101737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38"/>
    <s v="101738"/>
    <s v="       102155"/>
    <s v="Stolac konferencijski"/>
    <x v="0"/>
    <s v="07.04.04"/>
    <s v="01.05.04"/>
    <n v="12.5"/>
    <n v="1"/>
    <n v="260.78000000000003"/>
    <n v="260.78000000000003"/>
    <n v="0"/>
    <n v="104.31200000000001"/>
    <x v="0"/>
  </r>
  <r>
    <s v="       101741"/>
    <s v="101741"/>
    <s v="       101650"/>
    <s v="RAZGLAS"/>
    <x v="1"/>
    <s v="27.09.05"/>
    <s v="01.10.05"/>
    <n v="20"/>
    <n v="1"/>
    <n v="17471.62"/>
    <n v="17471.62"/>
    <n v="0"/>
    <n v="6988.6480000000001"/>
    <x v="0"/>
  </r>
  <r>
    <s v="       101742"/>
    <s v="101742"/>
    <s v="       101402"/>
    <s v="PROJEKTOR ACER P5290"/>
    <x v="1"/>
    <s v="04.01.12"/>
    <s v="01.02.12"/>
    <n v="25"/>
    <n v="1"/>
    <n v="5849.28"/>
    <n v="5849.28"/>
    <n v="0"/>
    <n v="2339.712"/>
    <x v="0"/>
  </r>
  <r>
    <s v="       101743"/>
    <s v="101743"/>
    <s v="       101654"/>
    <s v="REGAL - VITRINA/PROC."/>
    <x v="1"/>
    <s v="01.01.97"/>
    <s v="01.02.97"/>
    <n v="12.5"/>
    <n v="1"/>
    <n v="3317.06"/>
    <n v="3317.06"/>
    <n v="0"/>
    <n v="1326.8240000000001"/>
    <x v="0"/>
  </r>
  <r>
    <s v="       101744"/>
    <s v="101744"/>
    <s v="       100942"/>
    <s v="ORMAR KOMBINIRANI VITRINA"/>
    <x v="0"/>
    <s v="01.01.97"/>
    <s v="01.02.97"/>
    <n v="12.5"/>
    <n v="1"/>
    <n v="1413"/>
    <n v="1413"/>
    <n v="0"/>
    <n v="565.20000000000005"/>
    <x v="0"/>
  </r>
  <r>
    <s v="       101745"/>
    <s v="101745"/>
    <s v="       101974"/>
    <s v="STOL PISAĆI"/>
    <x v="0"/>
    <s v="01.01.97"/>
    <s v="01.02.97"/>
    <n v="12.5"/>
    <n v="1"/>
    <n v="3391.39"/>
    <n v="3391.39"/>
    <n v="0"/>
    <n v="1356.556"/>
    <x v="0"/>
  </r>
  <r>
    <s v="       101746"/>
    <s v="101746"/>
    <s v="       100944"/>
    <s v="ORMAR KUTNI KOMB."/>
    <x v="0"/>
    <s v="01.06.04"/>
    <s v="01.07.04"/>
    <n v="12.5"/>
    <n v="1"/>
    <n v="6695.3600000000006"/>
    <n v="6695.3600000000006"/>
    <n v="0"/>
    <n v="2678.1440000000002"/>
    <x v="0"/>
  </r>
  <r>
    <s v="       101747"/>
    <s v="101747"/>
    <s v="       101636"/>
    <s v="RADIJATOR ULJNI 2000*9ČL"/>
    <x v="1"/>
    <s v="21.11.05"/>
    <s v="01.12.05"/>
    <n v="20"/>
    <n v="1"/>
    <n v="294.5"/>
    <n v="294.5"/>
    <n v="0"/>
    <n v="117.80000000000001"/>
    <x v="0"/>
  </r>
  <r>
    <s v="       101749"/>
    <s v="101749"/>
    <s v="       100169"/>
    <s v="FOTELJA CRNA ,KOŽA"/>
    <x v="0"/>
    <s v="02.06.14"/>
    <s v="01.07.14"/>
    <n v="12.5"/>
    <n v="1"/>
    <n v="2156.8000000000002"/>
    <n v="1752.4"/>
    <n v="404.40000000000003"/>
    <n v="862.72000000000014"/>
    <x v="0"/>
  </r>
  <r>
    <s v="       101750"/>
    <s v="101750"/>
    <s v="       102144"/>
    <s v="STOLAC KONFER. KOŽNI"/>
    <x v="0"/>
    <s v="30.04.09"/>
    <s v="01.05.09"/>
    <n v="12.5"/>
    <n v="1"/>
    <n v="1037.6100000000001"/>
    <n v="1037.6100000000001"/>
    <n v="0"/>
    <n v="415.0440000000001"/>
    <x v="0"/>
  </r>
  <r>
    <s v="       101751"/>
    <s v="101751"/>
    <s v="       102144"/>
    <s v="STOLAC KONFER. KOŽNI"/>
    <x v="0"/>
    <s v="30.04.09"/>
    <s v="01.05.09"/>
    <n v="12.5"/>
    <n v="1"/>
    <n v="1037.6100000000001"/>
    <n v="1037.6100000000001"/>
    <n v="0"/>
    <n v="415.0440000000001"/>
    <x v="0"/>
  </r>
  <r>
    <s v="       101752"/>
    <s v="101752"/>
    <s v="       102144"/>
    <s v="STOLAC KONFER. KOŽNI"/>
    <x v="0"/>
    <s v="30.04.09"/>
    <s v="01.05.09"/>
    <n v="12.5"/>
    <n v="1"/>
    <n v="1037.6100000000001"/>
    <n v="1037.6100000000001"/>
    <n v="0"/>
    <n v="415.0440000000001"/>
    <x v="0"/>
  </r>
  <r>
    <s v="       101753"/>
    <s v="101753"/>
    <s v="       102144"/>
    <s v="STOLAC KONFER. KOŽNI"/>
    <x v="0"/>
    <s v="30.04.09"/>
    <s v="01.05.09"/>
    <n v="12.5"/>
    <n v="1"/>
    <n v="1037.6100000000001"/>
    <n v="1037.6100000000001"/>
    <n v="0"/>
    <n v="415.0440000000001"/>
    <x v="0"/>
  </r>
  <r>
    <s v="       101754"/>
    <s v="101754"/>
    <s v="       102144"/>
    <s v="STOLAC KONFER. KOŽNI"/>
    <x v="0"/>
    <s v="30.04.09"/>
    <s v="01.05.09"/>
    <n v="12.5"/>
    <n v="1"/>
    <n v="1037.6100000000001"/>
    <n v="1037.6100000000001"/>
    <n v="0"/>
    <n v="415.0440000000001"/>
    <x v="0"/>
  </r>
  <r>
    <s v="       101755"/>
    <s v="101755"/>
    <s v="       102144"/>
    <s v="STOLAC KONFER. KOŽNI"/>
    <x v="0"/>
    <s v="30.04.09"/>
    <s v="01.05.09"/>
    <n v="12.5"/>
    <n v="1"/>
    <n v="1037.6100000000001"/>
    <n v="1037.6100000000001"/>
    <n v="0"/>
    <n v="415.0440000000001"/>
    <x v="0"/>
  </r>
  <r>
    <s v="       101756"/>
    <s v="101756"/>
    <s v="       101967"/>
    <s v="STOL OKRUGLI KONFERENCIJS"/>
    <x v="0"/>
    <s v="30.04.09"/>
    <s v="01.05.09"/>
    <n v="12.5"/>
    <n v="1"/>
    <n v="1767.14"/>
    <n v="1767.14"/>
    <n v="0"/>
    <n v="706.85600000000011"/>
    <x v="0"/>
  </r>
  <r>
    <s v="       101757"/>
    <s v="101757"/>
    <s v="       101541"/>
    <s v="RAČ.PROONE 600 G1"/>
    <x v="2"/>
    <s v="13.06.14"/>
    <s v="01.07.14"/>
    <n v="25"/>
    <n v="1"/>
    <n v="7843.91"/>
    <n v="7843.91"/>
    <n v="0"/>
    <n v="3137.5640000000003"/>
    <x v="0"/>
  </r>
  <r>
    <s v="       101760"/>
    <s v="101760"/>
    <s v="       102350"/>
    <s v="TABLET ASUS NEXUS 7 1A02A"/>
    <x v="2"/>
    <s v="11.06.14"/>
    <s v="01.07.14"/>
    <n v="25"/>
    <n v="1"/>
    <n v="1791.73"/>
    <n v="1791.73"/>
    <n v="0"/>
    <n v="716.69200000000001"/>
    <x v="0"/>
  </r>
  <r>
    <s v="       101761"/>
    <s v="101761"/>
    <s v="       100913"/>
    <s v="ORMAR DVOKRILNI STAKLENI"/>
    <x v="0"/>
    <s v="01.01.97"/>
    <s v="01.02.97"/>
    <n v="12.5"/>
    <n v="1"/>
    <n v="56.54"/>
    <n v="56.54"/>
    <n v="0"/>
    <n v="22.616"/>
    <x v="0"/>
  </r>
  <r>
    <s v="       101762"/>
    <s v="101762"/>
    <s v="       101042"/>
    <s v="ORMAR VISOKI S DRV.I ST.V"/>
    <x v="0"/>
    <s v="15.03.07"/>
    <s v="01.04.07"/>
    <n v="12.5"/>
    <n v="1"/>
    <n v="1930.32"/>
    <n v="1930.32"/>
    <n v="0"/>
    <n v="772.12800000000004"/>
    <x v="0"/>
  </r>
  <r>
    <s v="       101763"/>
    <s v="101763"/>
    <s v="       100364"/>
    <s v="KASETA S 4 LADICE"/>
    <x v="0"/>
    <s v="03.03.98"/>
    <s v="01.04.98"/>
    <n v="12.5"/>
    <n v="1"/>
    <n v="1281.8800000000001"/>
    <n v="1281.8800000000001"/>
    <n v="0"/>
    <n v="512.75200000000007"/>
    <x v="0"/>
  </r>
  <r>
    <s v="       101764"/>
    <s v="101764"/>
    <s v="       102004"/>
    <s v="STOL RADNI + POLUNOGA"/>
    <x v="0"/>
    <s v="03.03.98"/>
    <s v="01.04.98"/>
    <n v="12.5"/>
    <n v="1"/>
    <n v="2037.66"/>
    <n v="2037.66"/>
    <n v="0"/>
    <n v="815.06400000000008"/>
    <x v="0"/>
  </r>
  <r>
    <s v="       101765"/>
    <s v="101765"/>
    <s v="       100980"/>
    <s v="ORMAR S DVOJA VRATA"/>
    <x v="0"/>
    <s v="03.03.98"/>
    <s v="01.04.98"/>
    <n v="12.5"/>
    <n v="1"/>
    <n v="1417.95"/>
    <n v="1417.95"/>
    <n v="0"/>
    <n v="567.18000000000006"/>
    <x v="0"/>
  </r>
  <r>
    <s v="       101766"/>
    <s v="101766"/>
    <s v="       100896"/>
    <s v="ORMAR DRVENA VRATA"/>
    <x v="0"/>
    <s v="03.03.98"/>
    <s v="01.04.98"/>
    <n v="12.5"/>
    <n v="1"/>
    <n v="1124.31"/>
    <n v="1124.31"/>
    <n v="0"/>
    <n v="449.72399999999999"/>
    <x v="0"/>
  </r>
  <r>
    <s v="       101767"/>
    <s v="101767"/>
    <s v="       102586"/>
    <s v="VJEŠALICA"/>
    <x v="0"/>
    <s v="26.02.03"/>
    <s v="01.03.03"/>
    <n v="12.5"/>
    <n v="1"/>
    <n v="285.48"/>
    <n v="285.48"/>
    <n v="0"/>
    <n v="114.19200000000001"/>
    <x v="0"/>
  </r>
  <r>
    <s v="       101768"/>
    <s v="101768"/>
    <s v="       100913"/>
    <s v="ORMAR DVOKRILNI STAKLENI"/>
    <x v="0"/>
    <s v="01.01.97"/>
    <s v="01.02.97"/>
    <n v="12.5"/>
    <n v="1"/>
    <n v="56.53"/>
    <n v="56.53"/>
    <n v="0"/>
    <n v="22.612000000000002"/>
    <x v="0"/>
  </r>
  <r>
    <s v="       101769"/>
    <s v="101769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1770"/>
    <s v="101770"/>
    <s v="       101541"/>
    <s v="RAČ.PROONE 600 G1"/>
    <x v="2"/>
    <s v="11.08.14"/>
    <s v="01.09.14"/>
    <n v="25"/>
    <n v="1"/>
    <n v="8153.75"/>
    <n v="8153.75"/>
    <n v="0"/>
    <n v="3261.5"/>
    <x v="0"/>
  </r>
  <r>
    <s v="       101771"/>
    <s v="101771"/>
    <s v="       100835"/>
    <s v="NOTEBOOK PROOBOK 650 G1"/>
    <x v="2"/>
    <s v="11.08.14"/>
    <s v="01.09.14"/>
    <n v="25"/>
    <n v="1"/>
    <n v="7363.75"/>
    <n v="7363.75"/>
    <n v="0"/>
    <n v="2945.5"/>
    <x v="0"/>
  </r>
  <r>
    <s v="       101774"/>
    <s v="101774"/>
    <s v="       101006"/>
    <s v="ORMAR SREDNJI USKI-STAKLO"/>
    <x v="0"/>
    <s v="15.03.07"/>
    <s v="01.04.07"/>
    <n v="12.5"/>
    <n v="1"/>
    <n v="1311.94"/>
    <n v="1311.94"/>
    <n v="0"/>
    <n v="524.77600000000007"/>
    <x v="0"/>
  </r>
  <r>
    <s v="       101775"/>
    <s v="101775"/>
    <s v="       101980"/>
    <s v="STOL PISAĆI I STOLNA LADI"/>
    <x v="0"/>
    <s v="14.12.00"/>
    <s v="01.01.01"/>
    <n v="12.5"/>
    <n v="1"/>
    <n v="2364.36"/>
    <n v="2364.36"/>
    <n v="0"/>
    <n v="945.74400000000014"/>
    <x v="0"/>
  </r>
  <r>
    <s v="       101778"/>
    <s v="101778"/>
    <s v="       100993"/>
    <s v="ORMAR SA KLIZNIM VRATIMA"/>
    <x v="0"/>
    <s v="01.01.97"/>
    <s v="01.02.97"/>
    <n v="12.5"/>
    <n v="1"/>
    <n v="1130.46"/>
    <n v="1130.46"/>
    <n v="0"/>
    <n v="452.18400000000003"/>
    <x v="0"/>
  </r>
  <r>
    <s v="       101779"/>
    <s v="101779"/>
    <s v="       101340"/>
    <s v="POLUFOTELJA MET. NOGE"/>
    <x v="0"/>
    <s v="01.01.97"/>
    <s v="01.02.97"/>
    <n v="12.5"/>
    <n v="1"/>
    <n v="452.19"/>
    <n v="452.19"/>
    <n v="0"/>
    <n v="180.876"/>
    <x v="0"/>
  </r>
  <r>
    <s v="       101780"/>
    <s v="101780"/>
    <s v="       101340"/>
    <s v="POLUFOTELJA MET. NOGE"/>
    <x v="0"/>
    <s v="01.01.97"/>
    <s v="01.02.97"/>
    <n v="12.5"/>
    <n v="1"/>
    <n v="452.19"/>
    <n v="452.19"/>
    <n v="0"/>
    <n v="180.876"/>
    <x v="0"/>
  </r>
  <r>
    <s v="       101781"/>
    <s v="101781"/>
    <s v="       101340"/>
    <s v="POLUFOTELJA MET. NOGE"/>
    <x v="0"/>
    <s v="01.01.97"/>
    <s v="01.02.97"/>
    <n v="12.5"/>
    <n v="1"/>
    <n v="452.19"/>
    <n v="452.19"/>
    <n v="0"/>
    <n v="180.876"/>
    <x v="0"/>
  </r>
  <r>
    <s v="       101782"/>
    <s v="101782"/>
    <s v="       100192"/>
    <s v="Fotelja uredska"/>
    <x v="0"/>
    <s v="14.11.05"/>
    <s v="01.12.05"/>
    <n v="12.5"/>
    <n v="1"/>
    <n v="1884.17"/>
    <n v="1884.17"/>
    <n v="0"/>
    <n v="753.66800000000012"/>
    <x v="0"/>
  </r>
  <r>
    <s v="       101783"/>
    <s v="101783"/>
    <s v="       100637"/>
    <s v="MONITOR 23&quot; DELL P2312H"/>
    <x v="2"/>
    <s v="03.04.13"/>
    <s v="01.05.13"/>
    <n v="25"/>
    <n v="1"/>
    <n v="1481.25"/>
    <n v="1481.25"/>
    <n v="0"/>
    <n v="592.5"/>
    <x v="0"/>
  </r>
  <r>
    <s v="       101784"/>
    <s v="101784"/>
    <s v="       100637"/>
    <s v="MONITOR 23&quot; DELL P2312H"/>
    <x v="2"/>
    <s v="03.04.13"/>
    <s v="01.05.13"/>
    <n v="25"/>
    <n v="1"/>
    <n v="1481.25"/>
    <n v="1481.25"/>
    <n v="0"/>
    <n v="592.5"/>
    <x v="0"/>
  </r>
  <r>
    <s v="       101785"/>
    <s v="101785"/>
    <s v="       101300"/>
    <s v="Pokretna kazeta"/>
    <x v="1"/>
    <s v="15.03.07"/>
    <s v="01.04.07"/>
    <n v="12.5"/>
    <n v="1"/>
    <n v="799.83"/>
    <n v="799.83"/>
    <n v="0"/>
    <n v="319.93200000000002"/>
    <x v="0"/>
  </r>
  <r>
    <s v="       101786"/>
    <s v="101786"/>
    <s v="       101115"/>
    <s v="ORMARIĆ NISKI S DRV.VRATI"/>
    <x v="0"/>
    <s v="15.03.07"/>
    <s v="01.04.07"/>
    <n v="12.5"/>
    <n v="1"/>
    <n v="830.97"/>
    <n v="830.97"/>
    <n v="0"/>
    <n v="332.38800000000003"/>
    <x v="0"/>
  </r>
  <r>
    <s v="       101787"/>
    <s v="101787"/>
    <s v="       101004"/>
    <s v="ORMAR SREDNJI S DRV.VRATI"/>
    <x v="0"/>
    <s v="15.03.07"/>
    <s v="01.04.07"/>
    <n v="12.5"/>
    <n v="1"/>
    <n v="1230.3500000000001"/>
    <n v="1230.3500000000001"/>
    <n v="0"/>
    <n v="492.1400000000001"/>
    <x v="0"/>
  </r>
  <r>
    <s v="       101788"/>
    <s v="101788"/>
    <s v="       101540"/>
    <s v="RAČ.PRODESK 490G1"/>
    <x v="2"/>
    <s v="29.07.14"/>
    <s v="01.08.14"/>
    <n v="25"/>
    <n v="1"/>
    <n v="6612.5"/>
    <n v="6612.5"/>
    <n v="0"/>
    <n v="2645"/>
    <x v="0"/>
  </r>
  <r>
    <s v="       101790"/>
    <s v="101790"/>
    <s v="       101895"/>
    <s v="STOL CRNI KAMNIK/PROC."/>
    <x v="0"/>
    <s v="01.01.97"/>
    <s v="01.02.97"/>
    <n v="12.5"/>
    <n v="1"/>
    <n v="476.98"/>
    <n v="476.98"/>
    <n v="0"/>
    <n v="190.79200000000003"/>
    <x v="0"/>
  </r>
  <r>
    <s v="       101791"/>
    <s v="101791"/>
    <s v="       101114"/>
    <s v="ORMARIĆ NA NOGICAMA/PROC."/>
    <x v="0"/>
    <s v="01.01.97"/>
    <s v="01.02.97"/>
    <n v="12.5"/>
    <n v="1"/>
    <n v="474.43"/>
    <n v="474.43"/>
    <n v="0"/>
    <n v="189.77200000000002"/>
    <x v="0"/>
  </r>
  <r>
    <s v="       101793"/>
    <s v="101793"/>
    <s v="       102289"/>
    <s v="STOLIĆ-ORMARIĆ"/>
    <x v="0"/>
    <s v="14.04.07"/>
    <s v="01.05.07"/>
    <n v="12.5"/>
    <n v="1"/>
    <n v="259"/>
    <n v="259"/>
    <n v="0"/>
    <n v="103.60000000000001"/>
    <x v="0"/>
  </r>
  <r>
    <s v="       101794"/>
    <s v="101794"/>
    <s v="       101642"/>
    <s v="RADNI STOL 140x80x72"/>
    <x v="0"/>
    <s v="28.10.02"/>
    <s v="01.11.02"/>
    <n v="12.5"/>
    <n v="1"/>
    <n v="945.38"/>
    <n v="945.38"/>
    <n v="0"/>
    <n v="378.15200000000004"/>
    <x v="0"/>
  </r>
  <r>
    <s v="       101795"/>
    <s v="101795"/>
    <s v="       100459"/>
    <s v="KUTNI DODATAK 90 BA/PSEI*"/>
    <x v="0"/>
    <s v="28.10.02"/>
    <s v="01.11.02"/>
    <n v="12.5"/>
    <n v="1"/>
    <n v="485.32"/>
    <n v="485.32"/>
    <n v="0"/>
    <n v="194.12800000000001"/>
    <x v="0"/>
  </r>
  <r>
    <s v="       101796"/>
    <s v="101796"/>
    <s v="       101939"/>
    <s v="STOL KONF.DODATAK(RAD.PLO"/>
    <x v="0"/>
    <s v="28.10.02"/>
    <s v="01.11.02"/>
    <n v="12.5"/>
    <n v="1"/>
    <n v="1022.24"/>
    <n v="1022.24"/>
    <n v="0"/>
    <n v="408.89600000000002"/>
    <x v="0"/>
  </r>
  <r>
    <s v="       101797"/>
    <s v="101797"/>
    <s v="       101645"/>
    <s v="RADNI STOL 80x80x72"/>
    <x v="0"/>
    <s v="28.10.02"/>
    <s v="01.11.02"/>
    <n v="12.5"/>
    <n v="1"/>
    <n v="749.93000000000006"/>
    <n v="749.93000000000006"/>
    <n v="0"/>
    <n v="299.97200000000004"/>
    <x v="0"/>
  </r>
  <r>
    <s v="       101798"/>
    <s v="101798"/>
    <s v="       100192"/>
    <s v="Fotelja uredska"/>
    <x v="0"/>
    <s v="03.04.07"/>
    <s v="01.05.07"/>
    <n v="12.5"/>
    <n v="1"/>
    <n v="423.83"/>
    <n v="423.83"/>
    <n v="0"/>
    <n v="169.53200000000001"/>
    <x v="0"/>
  </r>
  <r>
    <s v="       101799"/>
    <s v="101799"/>
    <s v="       100832"/>
    <s v="NOTEBOOK PROBOOK 650 G1"/>
    <x v="2"/>
    <s v="11.08.14"/>
    <s v="01.09.14"/>
    <n v="25"/>
    <n v="1"/>
    <n v="7636.75"/>
    <n v="7636.75"/>
    <n v="0"/>
    <n v="3054.7000000000003"/>
    <x v="0"/>
  </r>
  <r>
    <s v="       101800"/>
    <s v="101800"/>
    <s v="       102149"/>
    <s v="STOLAC KONFEREN.VALENCIA"/>
    <x v="0"/>
    <s v="28.10.02"/>
    <s v="01.11.02"/>
    <n v="12.5"/>
    <n v="1"/>
    <n v="382.1"/>
    <n v="382.1"/>
    <n v="0"/>
    <n v="152.84"/>
    <x v="0"/>
  </r>
  <r>
    <s v="       101801"/>
    <s v="101801"/>
    <s v="       102149"/>
    <s v="STOLAC KONFEREN.VALENCIA"/>
    <x v="0"/>
    <s v="28.10.02"/>
    <s v="01.11.02"/>
    <n v="12.5"/>
    <n v="1"/>
    <n v="382.1"/>
    <n v="382.1"/>
    <n v="0"/>
    <n v="152.84"/>
    <x v="0"/>
  </r>
  <r>
    <s v="       101802"/>
    <s v="101802"/>
    <s v="       101307"/>
    <s v="POKRETNA KAZETA BAK/PR31"/>
    <x v="1"/>
    <s v="28.10.02"/>
    <s v="01.11.02"/>
    <n v="12.5"/>
    <n v="1"/>
    <n v="1070.55"/>
    <n v="1070.55"/>
    <n v="0"/>
    <n v="428.22"/>
    <x v="0"/>
  </r>
  <r>
    <s v="       101803"/>
    <s v="101803"/>
    <s v="       100886"/>
    <s v="ORMAR 90x47x147H"/>
    <x v="0"/>
    <s v="28.10.02"/>
    <s v="01.11.02"/>
    <n v="12.5"/>
    <n v="1"/>
    <n v="3107.34"/>
    <n v="3107.34"/>
    <n v="0"/>
    <n v="1242.9360000000001"/>
    <x v="0"/>
  </r>
  <r>
    <s v="       101804"/>
    <s v="101804"/>
    <s v="       101235"/>
    <s v="PISAČ LEXMARK C540N"/>
    <x v="2"/>
    <s v="18.05.11"/>
    <s v="01.06.11"/>
    <n v="25"/>
    <n v="1"/>
    <n v="1216.22"/>
    <n v="1216.22"/>
    <n v="0"/>
    <n v="486.48800000000006"/>
    <x v="0"/>
  </r>
  <r>
    <s v="       101805"/>
    <s v="101805"/>
    <s v="       102110"/>
    <s v="STOL ZELENI"/>
    <x v="0"/>
    <s v="01.01.05"/>
    <s v="01.02.05"/>
    <n v="12.5"/>
    <n v="1"/>
    <n v="961"/>
    <n v="961"/>
    <n v="0"/>
    <n v="384.40000000000003"/>
    <x v="0"/>
  </r>
  <r>
    <s v="       101806"/>
    <s v="101806"/>
    <s v="       102096"/>
    <s v="STOL VELIKI SMEĐI"/>
    <x v="0"/>
    <s v="01.01.05"/>
    <s v="01.02.05"/>
    <n v="12.5"/>
    <n v="1"/>
    <n v="282.68"/>
    <n v="282.68"/>
    <n v="0"/>
    <n v="113.072"/>
    <x v="0"/>
  </r>
  <r>
    <s v="       101807"/>
    <s v="101807"/>
    <s v="       102088"/>
    <s v="STOL STARI ZA INSTRUMENTE"/>
    <x v="0"/>
    <s v="01.01.05"/>
    <s v="01.02.05"/>
    <n v="12.5"/>
    <n v="1"/>
    <n v="112.98"/>
    <n v="112.98"/>
    <n v="0"/>
    <n v="45.192000000000007"/>
    <x v="0"/>
  </r>
  <r>
    <s v="       101809"/>
    <s v="101809"/>
    <s v="       100385"/>
    <s v="KLUPA ŠKOLSKA"/>
    <x v="0"/>
    <s v="01.01.97"/>
    <s v="01.02.97"/>
    <n v="12.5"/>
    <n v="1"/>
    <n v="217.46"/>
    <n v="217.46"/>
    <n v="0"/>
    <n v="86.984000000000009"/>
    <x v="0"/>
  </r>
  <r>
    <s v="       101810"/>
    <s v="101810"/>
    <s v="       101974"/>
    <s v="STOL PISAĆI"/>
    <x v="0"/>
    <s v="01.01.97"/>
    <s v="01.02.97"/>
    <n v="12.5"/>
    <n v="1"/>
    <n v="2209.9700000000003"/>
    <n v="2209.9700000000003"/>
    <n v="0"/>
    <n v="883.98800000000017"/>
    <x v="0"/>
  </r>
  <r>
    <s v="       101811"/>
    <s v="101811"/>
    <s v="       101987"/>
    <s v="STOL PISAĆI/PROC."/>
    <x v="0"/>
    <s v="01.01.97"/>
    <s v="01.02.97"/>
    <n v="12.5"/>
    <n v="1"/>
    <n v="1695.68"/>
    <n v="1695.68"/>
    <n v="0"/>
    <n v="678.27200000000005"/>
    <x v="0"/>
  </r>
  <r>
    <s v="       101813"/>
    <s v="101813"/>
    <s v="       100385"/>
    <s v="KLUPA ŠKOLSKA"/>
    <x v="0"/>
    <s v="01.01.97"/>
    <s v="01.02.97"/>
    <n v="12.5"/>
    <n v="1"/>
    <n v="274.14"/>
    <n v="274.14"/>
    <n v="0"/>
    <n v="109.65600000000001"/>
    <x v="0"/>
  </r>
  <r>
    <s v="       101815"/>
    <s v="101815"/>
    <s v="       100947"/>
    <s v="ORMAR METALNI ZELENI"/>
    <x v="0"/>
    <s v="01.01.97"/>
    <s v="01.02.97"/>
    <n v="12.5"/>
    <n v="1"/>
    <n v="1053.48"/>
    <n v="1053.48"/>
    <n v="0"/>
    <n v="421.39200000000005"/>
    <x v="0"/>
  </r>
  <r>
    <s v="       101816"/>
    <s v="101816"/>
    <s v="       100947"/>
    <s v="ORMAR METALNI ZELENI"/>
    <x v="0"/>
    <s v="01.01.97"/>
    <s v="01.02.97"/>
    <n v="12.5"/>
    <n v="1"/>
    <n v="1053.48"/>
    <n v="1053.48"/>
    <n v="0"/>
    <n v="421.39200000000005"/>
    <x v="0"/>
  </r>
  <r>
    <s v="       101817"/>
    <s v="101817"/>
    <s v="       100947"/>
    <s v="ORMAR METALNI ZELENI"/>
    <x v="0"/>
    <s v="01.01.97"/>
    <s v="01.02.97"/>
    <n v="12.5"/>
    <n v="1"/>
    <n v="1053.48"/>
    <n v="1053.48"/>
    <n v="0"/>
    <n v="421.39200000000005"/>
    <x v="0"/>
  </r>
  <r>
    <s v="       101818"/>
    <s v="101818"/>
    <s v="       100385"/>
    <s v="KLUPA ŠKOLSKA"/>
    <x v="0"/>
    <s v="01.01.97"/>
    <s v="01.02.97"/>
    <n v="12.5"/>
    <n v="1"/>
    <n v="217.46"/>
    <n v="217.46"/>
    <n v="0"/>
    <n v="86.984000000000009"/>
    <x v="0"/>
  </r>
  <r>
    <s v="       101820"/>
    <s v="101820"/>
    <s v="       101987"/>
    <s v="STOL PISAĆI/PROC."/>
    <x v="0"/>
    <s v="01.01.97"/>
    <s v="01.02.97"/>
    <n v="12.5"/>
    <n v="1"/>
    <n v="1695.68"/>
    <n v="1695.68"/>
    <n v="0"/>
    <n v="678.27200000000005"/>
    <x v="0"/>
  </r>
  <r>
    <s v="       101822"/>
    <s v="101822"/>
    <s v="       102538"/>
    <s v="VAGA ZA PRECIZNO MJERENJE"/>
    <x v="1"/>
    <s v="30.09.04"/>
    <s v="01.10.04"/>
    <n v="20"/>
    <n v="1"/>
    <n v="12029.64"/>
    <n v="12029.64"/>
    <n v="0"/>
    <n v="4811.8559999999998"/>
    <x v="0"/>
  </r>
  <r>
    <s v="       101823"/>
    <s v="101823"/>
    <s v="       102468"/>
    <s v="UREĐ.ZA ISPIT.UZORAKA STI"/>
    <x v="1"/>
    <s v="18.05.06"/>
    <s v="01.06.06"/>
    <n v="20"/>
    <n v="1"/>
    <n v="80440.7"/>
    <n v="80440.7"/>
    <n v="0"/>
    <n v="32176.28"/>
    <x v="0"/>
  </r>
  <r>
    <s v="       101824"/>
    <s v="101824"/>
    <s v="       100025"/>
    <s v="Apar.za mjerenje propusno"/>
    <x v="1"/>
    <s v="07.04.15"/>
    <s v="01.05.15"/>
    <n v="20"/>
    <n v="1"/>
    <n v="26650"/>
    <n v="26650"/>
    <n v="0"/>
    <n v="10660"/>
    <x v="0"/>
  </r>
  <r>
    <s v="       101825"/>
    <s v="101825"/>
    <s v="       102179"/>
    <s v="STOLAC SA TEKSTILOM"/>
    <x v="0"/>
    <s v="01.01.05"/>
    <s v="01.02.05"/>
    <n v="12.5"/>
    <n v="1"/>
    <n v="695.30000000000007"/>
    <n v="695.30000000000007"/>
    <n v="0"/>
    <n v="278.12000000000006"/>
    <x v="0"/>
  </r>
  <r>
    <s v="       101826"/>
    <s v="101826"/>
    <s v="       102179"/>
    <s v="STOLAC SA TEKSTILOM"/>
    <x v="0"/>
    <s v="01.01.05"/>
    <s v="01.02.05"/>
    <n v="12.5"/>
    <n v="1"/>
    <n v="695.30000000000007"/>
    <n v="695.30000000000007"/>
    <n v="0"/>
    <n v="278.12000000000006"/>
    <x v="0"/>
  </r>
  <r>
    <s v="       101828"/>
    <s v="101828"/>
    <s v="       102180"/>
    <s v="STOLAC SIVI PLASTIČNI"/>
    <x v="0"/>
    <s v="01.01.05"/>
    <s v="01.02.05"/>
    <n v="12.5"/>
    <n v="1"/>
    <n v="424.65000000000003"/>
    <n v="424.65000000000003"/>
    <n v="0"/>
    <n v="169.86"/>
    <x v="0"/>
  </r>
  <r>
    <s v="       101832"/>
    <s v="101832"/>
    <s v="       101005"/>
    <s v="ORMAR SREDNJI S MAL.VRATI"/>
    <x v="0"/>
    <s v="15.03.07"/>
    <s v="01.04.07"/>
    <n v="12.5"/>
    <n v="1"/>
    <n v="1247.52"/>
    <n v="1247.52"/>
    <n v="0"/>
    <n v="499.00800000000004"/>
    <x v="0"/>
  </r>
  <r>
    <s v="       101833"/>
    <s v="101833"/>
    <s v="       101007"/>
    <s v="ORMAR SREDNJI USKI S VRAT"/>
    <x v="0"/>
    <s v="15.03.07"/>
    <s v="01.04.07"/>
    <n v="12.5"/>
    <n v="1"/>
    <n v="1126.21"/>
    <n v="1126.21"/>
    <n v="0"/>
    <n v="450.48400000000004"/>
    <x v="0"/>
  </r>
  <r>
    <s v="       101834"/>
    <s v="101834"/>
    <s v="       101971"/>
    <s v="STOL PISAČI KAMNIK/PROC."/>
    <x v="0"/>
    <s v="01.01.97"/>
    <s v="01.02.97"/>
    <n v="12.5"/>
    <n v="1"/>
    <n v="1639.1200000000001"/>
    <n v="1639.1200000000001"/>
    <n v="0"/>
    <n v="655.64800000000014"/>
    <x v="0"/>
  </r>
  <r>
    <s v="       101835"/>
    <s v="101835"/>
    <s v="       102419"/>
    <s v="TRONOŽAC OKRUGLI"/>
    <x v="1"/>
    <s v="01.01.97"/>
    <s v="01.02.97"/>
    <n v="12.5"/>
    <n v="1"/>
    <n v="56.52"/>
    <n v="56.52"/>
    <n v="0"/>
    <n v="22.608000000000004"/>
    <x v="0"/>
  </r>
  <r>
    <s v="       101836"/>
    <s v="101836"/>
    <s v="       100664"/>
    <s v="MONITOR AOC 17&quot;"/>
    <x v="2"/>
    <s v="29.11.02"/>
    <s v="01.12.02"/>
    <n v="25"/>
    <n v="1"/>
    <n v="1860"/>
    <n v="1860"/>
    <n v="0"/>
    <n v="744"/>
    <x v="0"/>
  </r>
  <r>
    <s v="       101842"/>
    <s v="101842"/>
    <s v="       100179"/>
    <s v="FOTELJA KOŽNA MANJA"/>
    <x v="0"/>
    <s v="01.01.97"/>
    <s v="01.02.97"/>
    <n v="12.5"/>
    <n v="1"/>
    <n v="1978.29"/>
    <n v="1978.29"/>
    <n v="0"/>
    <n v="791.31600000000003"/>
    <x v="0"/>
  </r>
  <r>
    <s v="       101843"/>
    <s v="101843"/>
    <s v="       100179"/>
    <s v="FOTELJA KOŽNA MANJA"/>
    <x v="0"/>
    <s v="01.01.97"/>
    <s v="01.02.97"/>
    <n v="12.5"/>
    <n v="1"/>
    <n v="1978.3"/>
    <n v="1978.3"/>
    <n v="0"/>
    <n v="791.32"/>
    <x v="0"/>
  </r>
  <r>
    <s v="       101844"/>
    <s v="101844"/>
    <s v="       100148"/>
    <s v="EL. GRIJALICA CENTRA 2400"/>
    <x v="1"/>
    <s v="01.01.97"/>
    <s v="01.02.97"/>
    <n v="20"/>
    <n v="1"/>
    <n v="964.66"/>
    <n v="964.66"/>
    <n v="0"/>
    <n v="385.86400000000003"/>
    <x v="0"/>
  </r>
  <r>
    <s v="       101847"/>
    <s v="101847"/>
    <s v="       101541"/>
    <s v="RAČ.PROONE 600 G1"/>
    <x v="2"/>
    <s v="11.08.14"/>
    <s v="01.09.14"/>
    <n v="25"/>
    <n v="1"/>
    <n v="8153.75"/>
    <n v="8153.75"/>
    <n v="0"/>
    <n v="3261.5"/>
    <x v="0"/>
  </r>
  <r>
    <s v="       101848"/>
    <s v="101848"/>
    <s v="       100832"/>
    <s v="NOTEBOOK PROBOOK 650 G1"/>
    <x v="2"/>
    <s v="11.08.14"/>
    <s v="01.09.14"/>
    <n v="25"/>
    <n v="1"/>
    <n v="7363.75"/>
    <n v="7363.75"/>
    <n v="0"/>
    <n v="2945.5"/>
    <x v="0"/>
  </r>
  <r>
    <s v="       101849"/>
    <s v="101849"/>
    <s v="       102155"/>
    <s v="Stolac konferencijski"/>
    <x v="0"/>
    <s v="30.11.15"/>
    <s v="01.12.15"/>
    <n v="12.5"/>
    <n v="1"/>
    <n v="750"/>
    <n v="469.27"/>
    <n v="280.73"/>
    <n v="300"/>
    <x v="0"/>
  </r>
  <r>
    <s v="       101850"/>
    <s v="101850"/>
    <s v="       102155"/>
    <s v="Stolac konferencijski"/>
    <x v="0"/>
    <s v="30.11.15"/>
    <s v="01.12.15"/>
    <n v="12.5"/>
    <n v="1"/>
    <n v="750"/>
    <n v="469.27"/>
    <n v="280.73"/>
    <n v="300"/>
    <x v="0"/>
  </r>
  <r>
    <s v="       101851"/>
    <s v="101851"/>
    <s v="       102155"/>
    <s v="Stolac konferencijski"/>
    <x v="0"/>
    <s v="30.11.15"/>
    <s v="01.12.15"/>
    <n v="12.5"/>
    <n v="1"/>
    <n v="750"/>
    <n v="469.27"/>
    <n v="280.73"/>
    <n v="300"/>
    <x v="0"/>
  </r>
  <r>
    <s v="       101852"/>
    <s v="101852"/>
    <s v="       102155"/>
    <s v="Stolac konferencijski"/>
    <x v="0"/>
    <s v="30.11.15"/>
    <s v="01.12.15"/>
    <n v="12.5"/>
    <n v="1"/>
    <n v="750"/>
    <n v="469.27"/>
    <n v="280.73"/>
    <n v="300"/>
    <x v="0"/>
  </r>
  <r>
    <s v="       101853"/>
    <s v="101853"/>
    <s v="       101473"/>
    <s v="RAČ. WORKST. DELL T7400"/>
    <x v="2"/>
    <s v="17.11.08"/>
    <s v="01.12.08"/>
    <n v="25"/>
    <n v="1"/>
    <n v="25618.78"/>
    <n v="25618.78"/>
    <n v="0"/>
    <n v="10247.512000000001"/>
    <x v="0"/>
  </r>
  <r>
    <s v="       101854"/>
    <s v="101854"/>
    <s v="       100730"/>
    <s v="MONITOR SAMSUNG 24&quot;SM245B"/>
    <x v="2"/>
    <s v="29.10.08"/>
    <s v="01.11.08"/>
    <n v="25"/>
    <n v="1"/>
    <n v="2641.3"/>
    <n v="2641.3"/>
    <n v="0"/>
    <n v="1056.5200000000002"/>
    <x v="0"/>
  </r>
  <r>
    <s v="       101855"/>
    <s v="101855"/>
    <s v="       101283"/>
    <s v="PLOČA ŠKOLSKA/PROC."/>
    <x v="1"/>
    <s v="01.01.97"/>
    <s v="01.02.97"/>
    <n v="12.5"/>
    <n v="1"/>
    <n v="1130.45"/>
    <n v="1130.45"/>
    <n v="0"/>
    <n v="452.18000000000006"/>
    <x v="0"/>
  </r>
  <r>
    <s v="       101856"/>
    <s v="101856"/>
    <s v="       100856"/>
    <s v="ORMAR -POLU GARDEROBNI"/>
    <x v="0"/>
    <s v="02.04.01"/>
    <s v="01.05.01"/>
    <n v="12.5"/>
    <n v="1"/>
    <n v="3135.89"/>
    <n v="3135.89"/>
    <n v="0"/>
    <n v="1254.356"/>
    <x v="0"/>
  </r>
  <r>
    <s v="       101857"/>
    <s v="101857"/>
    <s v="       102554"/>
    <s v="VITRINA"/>
    <x v="1"/>
    <s v="02.04.01"/>
    <s v="01.05.01"/>
    <n v="12.5"/>
    <n v="1"/>
    <n v="2314.58"/>
    <n v="2314.58"/>
    <n v="0"/>
    <n v="925.83199999999999"/>
    <x v="0"/>
  </r>
  <r>
    <s v="       101858"/>
    <s v="101858"/>
    <s v="       102554"/>
    <s v="VITRINA"/>
    <x v="1"/>
    <s v="02.04.01"/>
    <s v="01.05.01"/>
    <n v="12.5"/>
    <n v="1"/>
    <n v="2314.58"/>
    <n v="2314.58"/>
    <n v="0"/>
    <n v="925.83199999999999"/>
    <x v="0"/>
  </r>
  <r>
    <s v="       101859"/>
    <s v="101859"/>
    <s v="       101116"/>
    <s v="ORMARIĆ NISKI S VRATIMA"/>
    <x v="0"/>
    <s v="02.04.01"/>
    <s v="01.05.01"/>
    <n v="12.5"/>
    <n v="1"/>
    <n v="1190.24"/>
    <n v="1190.24"/>
    <n v="0"/>
    <n v="476.096"/>
    <x v="0"/>
  </r>
  <r>
    <s v="       101860"/>
    <s v="101860"/>
    <s v="       101116"/>
    <s v="ORMARIĆ NISKI S VRATIMA"/>
    <x v="0"/>
    <s v="02.04.01"/>
    <s v="01.05.01"/>
    <n v="12.5"/>
    <n v="1"/>
    <n v="1190.24"/>
    <n v="1190.24"/>
    <n v="0"/>
    <n v="476.096"/>
    <x v="0"/>
  </r>
  <r>
    <s v="       101861"/>
    <s v="101861"/>
    <s v="       101125"/>
    <s v="ORMARIĆ S 3 LADICE POKRET"/>
    <x v="0"/>
    <s v="02.04.01"/>
    <s v="01.05.01"/>
    <n v="12.5"/>
    <n v="1"/>
    <n v="1493.28"/>
    <n v="1493.28"/>
    <n v="0"/>
    <n v="597.31200000000001"/>
    <x v="0"/>
  </r>
  <r>
    <s v="       101862"/>
    <s v="101862"/>
    <s v="       100406"/>
    <s v="KOMODA-DAKTILO"/>
    <x v="1"/>
    <s v="02.04.01"/>
    <s v="01.05.01"/>
    <n v="12.5"/>
    <n v="1"/>
    <n v="1748.02"/>
    <n v="1748.02"/>
    <n v="0"/>
    <n v="699.20800000000008"/>
    <x v="0"/>
  </r>
  <r>
    <s v="       101863"/>
    <s v="101863"/>
    <s v="       101993"/>
    <s v="STOL POMOĆNI"/>
    <x v="0"/>
    <s v="02.04.01"/>
    <s v="01.05.01"/>
    <n v="12.5"/>
    <n v="1"/>
    <n v="1809.5"/>
    <n v="1809.5"/>
    <n v="0"/>
    <n v="723.80000000000007"/>
    <x v="0"/>
  </r>
  <r>
    <s v="       101864"/>
    <s v="101864"/>
    <s v="       102041"/>
    <s v="STOL RADNI BEZ LADICA"/>
    <x v="0"/>
    <s v="02.04.01"/>
    <s v="01.05.01"/>
    <n v="12.5"/>
    <n v="1"/>
    <n v="2398.0300000000002"/>
    <n v="2398.0300000000002"/>
    <n v="0"/>
    <n v="959.2120000000001"/>
    <x v="0"/>
  </r>
  <r>
    <s v="       101865"/>
    <s v="101865"/>
    <s v="       102216"/>
    <s v="STOLAC UREDSKI TIMO"/>
    <x v="0"/>
    <s v="15.04.13"/>
    <s v="01.05.13"/>
    <n v="12.5"/>
    <n v="1"/>
    <n v="298.84000000000003"/>
    <n v="286.42"/>
    <n v="12.42"/>
    <n v="119.53600000000002"/>
    <x v="0"/>
  </r>
  <r>
    <s v="       101866"/>
    <s v="101866"/>
    <s v="       100650"/>
    <s v="MONITOR 24&quot; DELL P2412H"/>
    <x v="2"/>
    <s v="17.05.12"/>
    <s v="01.06.12"/>
    <n v="25"/>
    <n v="1"/>
    <n v="1643.75"/>
    <n v="1643.75"/>
    <n v="0"/>
    <n v="657.5"/>
    <x v="0"/>
  </r>
  <r>
    <s v="       101867"/>
    <s v="101867"/>
    <s v="       100650"/>
    <s v="MONITOR 24&quot; DELL P2412H"/>
    <x v="2"/>
    <s v="17.05.12"/>
    <s v="01.06.12"/>
    <n v="25"/>
    <n v="1"/>
    <n v="1643.75"/>
    <n v="1643.75"/>
    <n v="0"/>
    <n v="657.5"/>
    <x v="0"/>
  </r>
  <r>
    <s v="       101869"/>
    <s v="101869"/>
    <s v="       101556"/>
    <s v="RAČUNALO COMPAQ EVO D510*"/>
    <x v="2"/>
    <s v="07.03.03"/>
    <s v="01.04.03"/>
    <n v="25"/>
    <n v="1"/>
    <n v="6790"/>
    <n v="6790"/>
    <n v="0"/>
    <n v="2716"/>
    <x v="0"/>
  </r>
  <r>
    <s v="       101871"/>
    <s v="101871"/>
    <s v="       102240"/>
    <s v="STOLICA DAKTILO S RUKONAS"/>
    <x v="0"/>
    <s v="02.04.01"/>
    <s v="01.05.01"/>
    <n v="12.5"/>
    <n v="1"/>
    <n v="613.78"/>
    <n v="613.78"/>
    <n v="0"/>
    <n v="245.512"/>
    <x v="0"/>
  </r>
  <r>
    <s v="       101872"/>
    <s v="101872"/>
    <s v="       101508"/>
    <s v="RAČ.INTEL DP35DPM"/>
    <x v="2"/>
    <s v="03.10.07"/>
    <s v="01.11.07"/>
    <n v="25"/>
    <n v="1"/>
    <n v="9144.68"/>
    <n v="9144.68"/>
    <n v="0"/>
    <n v="3657.8720000000003"/>
    <x v="0"/>
  </r>
  <r>
    <s v="       101874"/>
    <s v="101874"/>
    <s v="       101473"/>
    <s v="RAČ. WORKST. DELL T7400"/>
    <x v="2"/>
    <s v="17.11.08"/>
    <s v="01.12.08"/>
    <n v="25"/>
    <n v="1"/>
    <n v="25618.78"/>
    <n v="25618.78"/>
    <n v="0"/>
    <n v="10247.512000000001"/>
    <x v="0"/>
  </r>
  <r>
    <s v="       101875"/>
    <s v="101875"/>
    <s v="       100027"/>
    <s v="APARAT VATROGASNI CO2 5"/>
    <x v="1"/>
    <s v="02.03.05"/>
    <s v="01.04.05"/>
    <n v="20"/>
    <n v="1"/>
    <n v="1329.8"/>
    <n v="1329.8"/>
    <n v="0"/>
    <n v="531.91999999999996"/>
    <x v="0"/>
  </r>
  <r>
    <s v="       101877"/>
    <s v="101877"/>
    <s v="       100805"/>
    <s v="NOTEBOOK HP 650"/>
    <x v="2"/>
    <s v="26.05.14"/>
    <s v="01.06.14"/>
    <n v="25"/>
    <n v="1"/>
    <n v="7083.93"/>
    <n v="7083.93"/>
    <n v="0"/>
    <n v="2833.5720000000001"/>
    <x v="0"/>
  </r>
  <r>
    <s v="       101878"/>
    <s v="101878"/>
    <s v="       100836"/>
    <s v="NOTEBOOK PROOBOK 650 G1 ("/>
    <x v="2"/>
    <s v="11.08.14"/>
    <s v="01.09.14"/>
    <n v="25"/>
    <n v="1"/>
    <n v="7363.75"/>
    <n v="7363.75"/>
    <n v="0"/>
    <n v="2945.5"/>
    <x v="0"/>
  </r>
  <r>
    <s v="       101886"/>
    <s v="101886"/>
    <s v="       102154"/>
    <s v="STOLAC KONFERENCIJSK KROM"/>
    <x v="0"/>
    <s v="11.12.13"/>
    <s v="01.01.14"/>
    <n v="12.5"/>
    <n v="1"/>
    <n v="223.25"/>
    <n v="195.37"/>
    <n v="27.88"/>
    <n v="89.300000000000011"/>
    <x v="0"/>
  </r>
  <r>
    <s v="       101888"/>
    <s v="101888"/>
    <s v="       101980"/>
    <s v="STOL PISAĆI I STOLNA LADI"/>
    <x v="0"/>
    <s v="14.12.00"/>
    <s v="01.01.01"/>
    <n v="12.5"/>
    <n v="1"/>
    <n v="2364.36"/>
    <n v="2364.36"/>
    <n v="0"/>
    <n v="945.74400000000014"/>
    <x v="0"/>
  </r>
  <r>
    <s v="       101889"/>
    <s v="101889"/>
    <s v="       100691"/>
    <s v="MONITOR HP 24&quot;"/>
    <x v="2"/>
    <s v="22.12.15"/>
    <s v="01.01.16"/>
    <n v="25"/>
    <n v="1"/>
    <n v="2756.25"/>
    <n v="2756.25"/>
    <n v="0"/>
    <n v="1102.5"/>
    <x v="0"/>
  </r>
  <r>
    <s v="       101904"/>
    <s v="101904"/>
    <s v="       100691"/>
    <s v="MONITOR HP 24&quot;"/>
    <x v="2"/>
    <s v="23.12.15"/>
    <s v="01.01.16"/>
    <n v="25"/>
    <n v="1"/>
    <n v="2640.4900000000002"/>
    <n v="2640.4900000000002"/>
    <n v="0"/>
    <n v="1056.1960000000001"/>
    <x v="0"/>
  </r>
  <r>
    <s v="       101906"/>
    <s v="101906"/>
    <s v="       102139"/>
    <s v="STOLAC KONF.CRNI"/>
    <x v="0"/>
    <s v="29.10.15"/>
    <s v="01.11.15"/>
    <n v="12.5"/>
    <n v="1"/>
    <n v="132.5"/>
    <n v="85.56"/>
    <n v="46.94"/>
    <n v="53"/>
    <x v="0"/>
  </r>
  <r>
    <s v="       101907"/>
    <s v="101907"/>
    <s v="       102100"/>
    <s v="STOL ZA MAKETU 120x90x72"/>
    <x v="0"/>
    <s v="07.04.04"/>
    <s v="01.05.04"/>
    <n v="12.5"/>
    <n v="1"/>
    <n v="760.30000000000007"/>
    <n v="760.30000000000007"/>
    <n v="0"/>
    <n v="304.12000000000006"/>
    <x v="0"/>
  </r>
  <r>
    <s v="       101908"/>
    <s v="101908"/>
    <s v="       101880"/>
    <s v="STOL 160x50x72"/>
    <x v="0"/>
    <s v="31.03.04"/>
    <s v="01.04.04"/>
    <n v="12.5"/>
    <n v="1"/>
    <n v="1045.42"/>
    <n v="1045.42"/>
    <n v="0"/>
    <n v="418.16800000000006"/>
    <x v="0"/>
  </r>
  <r>
    <s v="       101909"/>
    <s v="101909"/>
    <s v="       101888"/>
    <s v="STOL 80x50x72"/>
    <x v="0"/>
    <s v="07.04.04"/>
    <s v="01.05.04"/>
    <n v="12.5"/>
    <n v="1"/>
    <n v="708.15"/>
    <n v="708.15"/>
    <n v="0"/>
    <n v="283.26"/>
    <x v="0"/>
  </r>
  <r>
    <s v="       101931"/>
    <s v="101931"/>
    <s v="       100501"/>
    <s v="LOGER ZA MJER.TEMPERATURE"/>
    <x v="1"/>
    <s v="17.12.14"/>
    <s v="01.01.15"/>
    <n v="20"/>
    <n v="1"/>
    <n v="1382.68"/>
    <n v="1382.68"/>
    <n v="0"/>
    <n v="553.072"/>
    <x v="0"/>
  </r>
  <r>
    <s v="       101932"/>
    <s v="101932"/>
    <s v="       100501"/>
    <s v="LOGER ZA MJER.TEMPERATURE"/>
    <x v="1"/>
    <s v="17.12.14"/>
    <s v="01.01.15"/>
    <n v="20"/>
    <n v="1"/>
    <n v="1382.68"/>
    <n v="1382.68"/>
    <n v="0"/>
    <n v="553.072"/>
    <x v="0"/>
  </r>
  <r>
    <s v="       101933"/>
    <s v="101933"/>
    <s v="       100501"/>
    <s v="LOGER ZA MJER.TEMPERATURE"/>
    <x v="1"/>
    <s v="17.12.14"/>
    <s v="01.01.15"/>
    <n v="20"/>
    <n v="1"/>
    <n v="1382.7"/>
    <n v="1382.7"/>
    <n v="0"/>
    <n v="553.08000000000004"/>
    <x v="0"/>
  </r>
  <r>
    <s v="       101938"/>
    <s v="101938"/>
    <s v="       102167"/>
    <s v="STOLAC PLASTIČNI SMEĐI **"/>
    <x v="0"/>
    <s v="13.11.06"/>
    <s v="01.12.06"/>
    <n v="12.5"/>
    <n v="1"/>
    <n v="318.91000000000003"/>
    <n v="318.91000000000003"/>
    <n v="0"/>
    <n v="127.56400000000002"/>
    <x v="0"/>
  </r>
  <r>
    <s v="       101940"/>
    <s v="101940"/>
    <s v="       100402"/>
    <s v="KOLICA ZA ČIŠĆENJE S POST"/>
    <x v="1"/>
    <s v="30.01.07"/>
    <s v="01.02.07"/>
    <n v="20"/>
    <n v="1"/>
    <n v="1705.56"/>
    <n v="1705.56"/>
    <n v="0"/>
    <n v="682.22400000000005"/>
    <x v="0"/>
  </r>
  <r>
    <s v="       101942"/>
    <s v="101942"/>
    <s v="       102167"/>
    <s v="STOLAC PLASTIČNI SMEĐI **"/>
    <x v="0"/>
    <s v="13.11.06"/>
    <s v="01.12.06"/>
    <n v="12.5"/>
    <n v="1"/>
    <n v="318.91000000000003"/>
    <n v="318.91000000000003"/>
    <n v="0"/>
    <n v="127.56400000000002"/>
    <x v="0"/>
  </r>
  <r>
    <s v="       101943"/>
    <s v="101943"/>
    <s v="       100027"/>
    <s v="APARAT VATROGASNI CO2 5"/>
    <x v="1"/>
    <s v="02.03.05"/>
    <s v="01.04.05"/>
    <n v="20"/>
    <n v="1"/>
    <n v="1329.8"/>
    <n v="1329.8"/>
    <n v="0"/>
    <n v="531.91999999999996"/>
    <x v="0"/>
  </r>
  <r>
    <s v="       101944"/>
    <s v="101944"/>
    <s v="       100027"/>
    <s v="APARAT VATROGASNI CO2 5"/>
    <x v="1"/>
    <s v="02.03.05"/>
    <s v="01.04.05"/>
    <n v="20"/>
    <n v="1"/>
    <n v="1329.8"/>
    <n v="1329.8"/>
    <n v="0"/>
    <n v="531.91999999999996"/>
    <x v="0"/>
  </r>
  <r>
    <s v="       102000"/>
    <s v="102000"/>
    <s v="       102062"/>
    <s v="STOL RADNI S LADICAMA"/>
    <x v="0"/>
    <s v="01.01.97"/>
    <s v="01.02.97"/>
    <n v="12.5"/>
    <n v="1"/>
    <n v="678.21"/>
    <n v="678.21"/>
    <n v="0"/>
    <n v="271.28400000000005"/>
    <x v="0"/>
  </r>
  <r>
    <s v="       102001"/>
    <s v="102001"/>
    <s v="       101974"/>
    <s v="STOL PISAĆI"/>
    <x v="0"/>
    <s v="01.01.97"/>
    <s v="01.02.97"/>
    <n v="12.5"/>
    <n v="1"/>
    <n v="565.23"/>
    <n v="565.23"/>
    <n v="0"/>
    <n v="226.09200000000001"/>
    <x v="0"/>
  </r>
  <r>
    <s v="       102002"/>
    <s v="102002"/>
    <s v="       101128"/>
    <s v="ORMARIĆ S LADICAMA"/>
    <x v="0"/>
    <s v="01.01.97"/>
    <s v="01.02.97"/>
    <n v="12.5"/>
    <n v="1"/>
    <n v="226.09"/>
    <n v="226.09"/>
    <n v="0"/>
    <n v="90.436000000000007"/>
    <x v="0"/>
  </r>
  <r>
    <s v="       102003"/>
    <s v="102003"/>
    <s v="       101128"/>
    <s v="ORMARIĆ S LADICAMA"/>
    <x v="0"/>
    <s v="01.01.97"/>
    <s v="01.02.97"/>
    <n v="12.5"/>
    <n v="1"/>
    <n v="226.09"/>
    <n v="226.09"/>
    <n v="0"/>
    <n v="90.436000000000007"/>
    <x v="0"/>
  </r>
  <r>
    <s v="       102004"/>
    <s v="102004"/>
    <s v="       101067"/>
    <s v="ORMAR ZA KNJIGE"/>
    <x v="0"/>
    <s v="01.01.97"/>
    <s v="01.02.97"/>
    <n v="12.5"/>
    <n v="1"/>
    <n v="339.11"/>
    <n v="339.11"/>
    <n v="0"/>
    <n v="135.64400000000001"/>
    <x v="0"/>
  </r>
  <r>
    <s v="       102005"/>
    <s v="102005"/>
    <s v="       101067"/>
    <s v="ORMAR ZA KNJIGE"/>
    <x v="0"/>
    <s v="01.01.97"/>
    <s v="01.02.97"/>
    <n v="12.5"/>
    <n v="1"/>
    <n v="339.1"/>
    <n v="339.1"/>
    <n v="0"/>
    <n v="135.64000000000001"/>
    <x v="0"/>
  </r>
  <r>
    <s v="       102006"/>
    <s v="102006"/>
    <s v="       101067"/>
    <s v="ORMAR ZA KNJIGE"/>
    <x v="0"/>
    <s v="01.01.97"/>
    <s v="01.02.97"/>
    <n v="12.5"/>
    <n v="1"/>
    <n v="565.23"/>
    <n v="565.23"/>
    <n v="0"/>
    <n v="226.09200000000001"/>
    <x v="0"/>
  </r>
  <r>
    <s v="       102007"/>
    <s v="102007"/>
    <s v="       101067"/>
    <s v="ORMAR ZA KNJIGE"/>
    <x v="0"/>
    <s v="01.01.97"/>
    <s v="01.02.97"/>
    <n v="12.5"/>
    <n v="1"/>
    <n v="452.1"/>
    <n v="452.1"/>
    <n v="0"/>
    <n v="180.84000000000003"/>
    <x v="0"/>
  </r>
  <r>
    <s v="       102008"/>
    <s v="102008"/>
    <s v="       101067"/>
    <s v="ORMAR ZA KNJIGE"/>
    <x v="0"/>
    <s v="01.01.97"/>
    <s v="01.02.97"/>
    <n v="12.5"/>
    <n v="1"/>
    <n v="565.23"/>
    <n v="565.23"/>
    <n v="0"/>
    <n v="226.09200000000001"/>
    <x v="0"/>
  </r>
  <r>
    <s v="       102009"/>
    <s v="102009"/>
    <s v="       102269"/>
    <s v="STOLICA S NASLONOM"/>
    <x v="0"/>
    <s v="01.01.97"/>
    <s v="01.02.97"/>
    <n v="12.5"/>
    <n v="1"/>
    <n v="113.05"/>
    <n v="113.05"/>
    <n v="0"/>
    <n v="45.22"/>
    <x v="0"/>
  </r>
  <r>
    <s v="       102010"/>
    <s v="102010"/>
    <s v="       102269"/>
    <s v="STOLICA S NASLONOM"/>
    <x v="0"/>
    <s v="01.01.97"/>
    <s v="01.02.97"/>
    <n v="12.5"/>
    <n v="1"/>
    <n v="113.05"/>
    <n v="113.05"/>
    <n v="0"/>
    <n v="45.22"/>
    <x v="0"/>
  </r>
  <r>
    <s v="       102011"/>
    <s v="102011"/>
    <s v="       102209"/>
    <s v="STOLAC UREDSKI CRNI"/>
    <x v="0"/>
    <s v="26.11.13"/>
    <s v="01.12.13"/>
    <n v="12.5"/>
    <n v="1"/>
    <n v="5300.07"/>
    <n v="4692.78"/>
    <n v="607.29"/>
    <n v="2120.0279999999998"/>
    <x v="0"/>
  </r>
  <r>
    <s v="       102012"/>
    <s v="102012"/>
    <s v="       100168"/>
    <s v="FOTELJA CRNA"/>
    <x v="0"/>
    <s v="01.01.97"/>
    <s v="01.02.97"/>
    <n v="12.5"/>
    <n v="1"/>
    <n v="112.98"/>
    <n v="112.98"/>
    <n v="0"/>
    <n v="45.192000000000007"/>
    <x v="0"/>
  </r>
  <r>
    <s v="       102013"/>
    <s v="102013"/>
    <s v="       101236"/>
    <s v="PISAČ LEXMARK E360DN"/>
    <x v="1"/>
    <s v="19.11.12"/>
    <s v="01.12.12"/>
    <n v="25"/>
    <n v="1"/>
    <n v="1907.6200000000001"/>
    <n v="1907.6200000000001"/>
    <n v="0"/>
    <n v="763.04800000000012"/>
    <x v="0"/>
  </r>
  <r>
    <s v="       102015"/>
    <s v="102015"/>
    <s v="       102235"/>
    <s v="STOLICA BEZ NASLONA STARA"/>
    <x v="0"/>
    <s v="01.01.97"/>
    <s v="01.02.97"/>
    <n v="12.5"/>
    <n v="1"/>
    <n v="56.51"/>
    <n v="56.51"/>
    <n v="0"/>
    <n v="22.603999999999999"/>
    <x v="0"/>
  </r>
  <r>
    <s v="       102016"/>
    <s v="102016"/>
    <s v="       102234"/>
    <s v="STOLICA BEZ NASLONA NOVA"/>
    <x v="0"/>
    <s v="01.01.97"/>
    <s v="01.02.97"/>
    <n v="12.5"/>
    <n v="1"/>
    <n v="56.52"/>
    <n v="56.52"/>
    <n v="0"/>
    <n v="22.608000000000004"/>
    <x v="0"/>
  </r>
  <r>
    <s v="       102017"/>
    <s v="102017"/>
    <s v="       102227"/>
    <s v="STOLČICA BEZ NASLONA NOVA"/>
    <x v="0"/>
    <s v="01.01.97"/>
    <s v="01.02.97"/>
    <n v="12.5"/>
    <n v="1"/>
    <n v="56.52"/>
    <n v="56.52"/>
    <n v="0"/>
    <n v="22.608000000000004"/>
    <x v="0"/>
  </r>
  <r>
    <s v="       102019"/>
    <s v="102019"/>
    <s v="       101464"/>
    <s v="RAČ. HP COMPAQ 8100"/>
    <x v="2"/>
    <s v="23.09.10"/>
    <s v="01.10.10"/>
    <n v="25"/>
    <n v="1"/>
    <n v="8598.64"/>
    <n v="8598.64"/>
    <n v="0"/>
    <n v="3439.4560000000001"/>
    <x v="0"/>
  </r>
  <r>
    <s v="       102020"/>
    <s v="102020"/>
    <s v="       100655"/>
    <s v="MONITOR 24&quot; HP LA2405wg"/>
    <x v="2"/>
    <s v="23.09.10"/>
    <s v="01.10.10"/>
    <n v="25"/>
    <n v="1"/>
    <n v="2197.9500000000003"/>
    <n v="2197.9500000000003"/>
    <n v="0"/>
    <n v="879.18000000000018"/>
    <x v="0"/>
  </r>
  <r>
    <s v="       102021"/>
    <s v="102021"/>
    <s v="       101067"/>
    <s v="ORMAR ZA KNJIGE"/>
    <x v="0"/>
    <s v="01.01.97"/>
    <s v="01.02.97"/>
    <n v="12.5"/>
    <n v="1"/>
    <n v="339.11"/>
    <n v="339.11"/>
    <n v="0"/>
    <n v="135.64400000000001"/>
    <x v="0"/>
  </r>
  <r>
    <s v="       102022"/>
    <s v="102022"/>
    <s v="       102554"/>
    <s v="VITRINA"/>
    <x v="1"/>
    <s v="01.01.97"/>
    <s v="01.02.97"/>
    <n v="12.5"/>
    <n v="1"/>
    <n v="452.1"/>
    <n v="452.1"/>
    <n v="0"/>
    <n v="180.84000000000003"/>
    <x v="0"/>
  </r>
  <r>
    <s v="       102023"/>
    <s v="102023"/>
    <s v="       101067"/>
    <s v="ORMAR ZA KNJIGE"/>
    <x v="0"/>
    <s v="01.01.97"/>
    <s v="01.02.97"/>
    <n v="12.5"/>
    <n v="1"/>
    <n v="565.22"/>
    <n v="565.22"/>
    <n v="0"/>
    <n v="226.08800000000002"/>
    <x v="0"/>
  </r>
  <r>
    <s v="       102024"/>
    <s v="102024"/>
    <s v="       101067"/>
    <s v="ORMAR ZA KNJIGE"/>
    <x v="0"/>
    <s v="01.01.97"/>
    <s v="01.02.97"/>
    <n v="12.5"/>
    <n v="1"/>
    <n v="452.1"/>
    <n v="452.1"/>
    <n v="0"/>
    <n v="180.84000000000003"/>
    <x v="0"/>
  </r>
  <r>
    <s v="       102025"/>
    <s v="102025"/>
    <s v="       101067"/>
    <s v="ORMAR ZA KNJIGE"/>
    <x v="0"/>
    <s v="01.01.97"/>
    <s v="01.02.97"/>
    <n v="12.5"/>
    <n v="1"/>
    <n v="565.22"/>
    <n v="565.22"/>
    <n v="0"/>
    <n v="226.08800000000002"/>
    <x v="0"/>
  </r>
  <r>
    <s v="       102026"/>
    <s v="102026"/>
    <s v="       101931"/>
    <s v="STOL ISPITNI PULT"/>
    <x v="0"/>
    <s v="01.01.97"/>
    <s v="01.02.97"/>
    <n v="12.5"/>
    <n v="1"/>
    <n v="565.22"/>
    <n v="565.22"/>
    <n v="0"/>
    <n v="226.08800000000002"/>
    <x v="0"/>
  </r>
  <r>
    <s v="       102027"/>
    <s v="102027"/>
    <s v="       101931"/>
    <s v="STOL ISPITNI PULT"/>
    <x v="0"/>
    <s v="01.01.97"/>
    <s v="01.02.97"/>
    <n v="12.5"/>
    <n v="1"/>
    <n v="565.23"/>
    <n v="565.23"/>
    <n v="0"/>
    <n v="226.09200000000001"/>
    <x v="0"/>
  </r>
  <r>
    <s v="       102028"/>
    <s v="102028"/>
    <s v="       101931"/>
    <s v="STOL ISPITNI PULT"/>
    <x v="0"/>
    <s v="01.01.97"/>
    <s v="01.02.97"/>
    <n v="12.5"/>
    <n v="1"/>
    <n v="565.23"/>
    <n v="565.23"/>
    <n v="0"/>
    <n v="226.09200000000001"/>
    <x v="0"/>
  </r>
  <r>
    <s v="       102029"/>
    <s v="102029"/>
    <s v="       101931"/>
    <s v="STOL ISPITNI PULT"/>
    <x v="0"/>
    <s v="01.01.97"/>
    <s v="01.02.97"/>
    <n v="12.5"/>
    <n v="1"/>
    <n v="565.23"/>
    <n v="565.23"/>
    <n v="0"/>
    <n v="226.09200000000001"/>
    <x v="0"/>
  </r>
  <r>
    <s v="       102030"/>
    <s v="102030"/>
    <s v="       101931"/>
    <s v="STOL ISPITNI PULT"/>
    <x v="0"/>
    <s v="01.01.97"/>
    <s v="01.02.97"/>
    <n v="12.5"/>
    <n v="1"/>
    <n v="565.23"/>
    <n v="565.23"/>
    <n v="0"/>
    <n v="226.09200000000001"/>
    <x v="0"/>
  </r>
  <r>
    <s v="       102031"/>
    <s v="102031"/>
    <s v="       101931"/>
    <s v="STOL ISPITNI PULT"/>
    <x v="0"/>
    <s v="01.01.97"/>
    <s v="01.02.97"/>
    <n v="12.5"/>
    <n v="1"/>
    <n v="565.23"/>
    <n v="565.23"/>
    <n v="0"/>
    <n v="226.09200000000001"/>
    <x v="0"/>
  </r>
  <r>
    <s v="       102032"/>
    <s v="102032"/>
    <s v="       100309"/>
    <s v="HLADNJAK KONBINIRANI-BK"/>
    <x v="1"/>
    <s v="30.11.13"/>
    <s v="01.12.13"/>
    <n v="20"/>
    <n v="1"/>
    <n v="1874"/>
    <n v="1874"/>
    <n v="0"/>
    <n v="749.6"/>
    <x v="0"/>
  </r>
  <r>
    <s v="       102034"/>
    <s v="102034"/>
    <s v="       101994"/>
    <s v="STOL POSTOLJE ZA MODELE"/>
    <x v="0"/>
    <s v="01.01.97"/>
    <s v="01.02.97"/>
    <n v="12.5"/>
    <n v="1"/>
    <n v="113.05"/>
    <n v="113.05"/>
    <n v="0"/>
    <n v="45.22"/>
    <x v="0"/>
  </r>
  <r>
    <s v="       102035"/>
    <s v="102035"/>
    <s v="       101994"/>
    <s v="STOL POSTOLJE ZA MODELE"/>
    <x v="0"/>
    <s v="01.01.97"/>
    <s v="01.02.97"/>
    <n v="12.5"/>
    <n v="1"/>
    <n v="113.05"/>
    <n v="113.05"/>
    <n v="0"/>
    <n v="45.22"/>
    <x v="0"/>
  </r>
  <r>
    <s v="       102036"/>
    <s v="102036"/>
    <s v="       100735"/>
    <s v="MOTOR ASINHRONI /PROC."/>
    <x v="1"/>
    <s v="01.01.97"/>
    <s v="01.02.97"/>
    <n v="20"/>
    <n v="1"/>
    <n v="1500"/>
    <n v="1500"/>
    <n v="0"/>
    <n v="600"/>
    <x v="0"/>
  </r>
  <r>
    <s v="       102037"/>
    <s v="102037"/>
    <s v="       100736"/>
    <s v="MOTOR ASINHRONI S IST.GEN"/>
    <x v="1"/>
    <s v="01.01.97"/>
    <s v="01.02.97"/>
    <n v="20"/>
    <n v="1"/>
    <n v="3000"/>
    <n v="3000"/>
    <n v="0"/>
    <n v="1200"/>
    <x v="0"/>
  </r>
  <r>
    <s v="       102038"/>
    <s v="102038"/>
    <s v="       101994"/>
    <s v="STOL POSTOLJE ZA MODELE"/>
    <x v="0"/>
    <s v="01.01.97"/>
    <s v="01.02.97"/>
    <n v="12.5"/>
    <n v="1"/>
    <n v="113.05"/>
    <n v="113.05"/>
    <n v="0"/>
    <n v="45.22"/>
    <x v="0"/>
  </r>
  <r>
    <s v="       102039"/>
    <s v="102039"/>
    <s v="       101994"/>
    <s v="STOL POSTOLJE ZA MODELE"/>
    <x v="0"/>
    <s v="01.01.97"/>
    <s v="01.02.97"/>
    <n v="12.5"/>
    <n v="1"/>
    <n v="113.05"/>
    <n v="113.05"/>
    <n v="0"/>
    <n v="45.22"/>
    <x v="0"/>
  </r>
  <r>
    <s v="       102040"/>
    <s v="102040"/>
    <s v="       101994"/>
    <s v="STOL POSTOLJE ZA MODELE"/>
    <x v="0"/>
    <s v="01.01.97"/>
    <s v="01.02.97"/>
    <n v="12.5"/>
    <n v="1"/>
    <n v="113.05"/>
    <n v="113.05"/>
    <n v="0"/>
    <n v="45.22"/>
    <x v="0"/>
  </r>
  <r>
    <s v="       102041"/>
    <s v="102041"/>
    <s v="       101994"/>
    <s v="STOL POSTOLJE ZA MODELE"/>
    <x v="0"/>
    <s v="01.01.97"/>
    <s v="01.02.97"/>
    <n v="12.5"/>
    <n v="1"/>
    <n v="113.05"/>
    <n v="113.05"/>
    <n v="0"/>
    <n v="45.22"/>
    <x v="0"/>
  </r>
  <r>
    <s v="       102042"/>
    <s v="102042"/>
    <s v="       101840"/>
    <s v="STALAŽA DUGA"/>
    <x v="1"/>
    <s v="01.01.97"/>
    <s v="01.02.97"/>
    <n v="12.5"/>
    <n v="1"/>
    <n v="4401.7700000000004"/>
    <n v="4401.7700000000004"/>
    <n v="0"/>
    <n v="1760.7080000000003"/>
    <x v="0"/>
  </r>
  <r>
    <s v="       102043"/>
    <s v="102043"/>
    <s v="       101974"/>
    <s v="STOL PISAĆI"/>
    <x v="0"/>
    <s v="01.01.97"/>
    <s v="01.02.97"/>
    <n v="12.5"/>
    <n v="1"/>
    <n v="226.05"/>
    <n v="226.05"/>
    <n v="0"/>
    <n v="90.420000000000016"/>
    <x v="0"/>
  </r>
  <r>
    <s v="       102044"/>
    <s v="102044"/>
    <s v="       101974"/>
    <s v="STOL PISAĆI"/>
    <x v="0"/>
    <s v="01.01.97"/>
    <s v="01.02.97"/>
    <n v="12.5"/>
    <n v="1"/>
    <n v="226.05"/>
    <n v="226.05"/>
    <n v="0"/>
    <n v="90.420000000000016"/>
    <x v="0"/>
  </r>
  <r>
    <s v="       102047"/>
    <s v="102047"/>
    <s v="       101649"/>
    <s v="RAZ.PLOČA SA ZAŠTITOM ZA"/>
    <x v="1"/>
    <s v="01.01.97"/>
    <s v="01.02.97"/>
    <n v="20"/>
    <n v="1"/>
    <n v="4500"/>
    <n v="4500"/>
    <n v="0"/>
    <n v="1800"/>
    <x v="0"/>
  </r>
  <r>
    <s v="       102048"/>
    <s v="102048"/>
    <s v="       100920"/>
    <s v="ORMAR GARDEROBNI"/>
    <x v="0"/>
    <s v="01.01.97"/>
    <s v="01.02.97"/>
    <n v="12.5"/>
    <n v="1"/>
    <n v="282.68"/>
    <n v="282.68"/>
    <n v="0"/>
    <n v="113.072"/>
    <x v="0"/>
  </r>
  <r>
    <s v="       102051"/>
    <s v="102051"/>
    <s v="       102429"/>
    <s v="UNIVER. LAB. UREĐAJ ELUE"/>
    <x v="1"/>
    <s v="25.03.98"/>
    <s v="01.04.98"/>
    <n v="20"/>
    <n v="1"/>
    <n v="15442"/>
    <n v="15442"/>
    <n v="0"/>
    <n v="6176.8"/>
    <x v="0"/>
  </r>
  <r>
    <s v="       102052"/>
    <s v="102052"/>
    <s v="       102234"/>
    <s v="STOLICA BEZ NASLONA NOVA"/>
    <x v="0"/>
    <s v="01.01.97"/>
    <s v="01.02.97"/>
    <n v="12.5"/>
    <n v="1"/>
    <n v="56.52"/>
    <n v="56.52"/>
    <n v="0"/>
    <n v="22.608000000000004"/>
    <x v="0"/>
  </r>
  <r>
    <s v="       102053"/>
    <s v="102053"/>
    <s v="       102234"/>
    <s v="STOLICA BEZ NASLONA NOVA"/>
    <x v="0"/>
    <s v="01.01.97"/>
    <s v="01.02.97"/>
    <n v="12.5"/>
    <n v="1"/>
    <n v="56.52"/>
    <n v="56.52"/>
    <n v="0"/>
    <n v="22.608000000000004"/>
    <x v="0"/>
  </r>
  <r>
    <s v="       102055"/>
    <s v="102055"/>
    <s v="       102235"/>
    <s v="STOLICA BEZ NASLONA STARA"/>
    <x v="0"/>
    <s v="01.01.97"/>
    <s v="01.02.97"/>
    <n v="12.5"/>
    <n v="1"/>
    <n v="56.52"/>
    <n v="56.52"/>
    <n v="0"/>
    <n v="22.608000000000004"/>
    <x v="0"/>
  </r>
  <r>
    <s v="       102056"/>
    <s v="102056"/>
    <s v="       102236"/>
    <s v="STOLICA BEZ NASLOVA NOVA"/>
    <x v="0"/>
    <s v="01.01.97"/>
    <s v="01.02.97"/>
    <n v="12.5"/>
    <n v="1"/>
    <n v="56.52"/>
    <n v="56.52"/>
    <n v="0"/>
    <n v="22.608000000000004"/>
    <x v="0"/>
  </r>
  <r>
    <s v="       102058"/>
    <s v="102058"/>
    <s v="       101994"/>
    <s v="STOL POSTOLJE ZA MODELE"/>
    <x v="0"/>
    <s v="01.01.97"/>
    <s v="01.02.97"/>
    <n v="12.5"/>
    <n v="1"/>
    <n v="113.08"/>
    <n v="113.08"/>
    <n v="0"/>
    <n v="45.231999999999999"/>
    <x v="0"/>
  </r>
  <r>
    <s v="       102059"/>
    <s v="102059"/>
    <s v="       100395"/>
    <s v="KLUPA ZA SJEDENJE/PROC."/>
    <x v="0"/>
    <s v="01.01.97"/>
    <s v="01.02.97"/>
    <n v="12.5"/>
    <n v="1"/>
    <n v="300"/>
    <n v="300"/>
    <n v="0"/>
    <n v="120"/>
    <x v="0"/>
  </r>
  <r>
    <s v="       102060"/>
    <s v="102060"/>
    <s v="       100338"/>
    <s v="IZVOR IZMJENIČNE STRUJE"/>
    <x v="1"/>
    <s v="09.07.14"/>
    <s v="01.08.14"/>
    <n v="20"/>
    <n v="1"/>
    <n v="7583.75"/>
    <n v="7583.75"/>
    <n v="0"/>
    <n v="3033.5"/>
    <x v="0"/>
  </r>
  <r>
    <s v="       102063"/>
    <s v="102063"/>
    <s v="       101510"/>
    <s v="RAČ.INTEL G33 2.66GHz"/>
    <x v="2"/>
    <s v="29.10.08"/>
    <s v="01.11.08"/>
    <n v="25"/>
    <n v="1"/>
    <n v="5275.28"/>
    <n v="5275.28"/>
    <n v="0"/>
    <n v="2110.1120000000001"/>
    <x v="0"/>
  </r>
  <r>
    <s v="       102066"/>
    <s v="102066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2068"/>
    <s v="102068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2069"/>
    <s v="102069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2073"/>
    <s v="102073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2076"/>
    <s v="102076"/>
    <s v="       100653"/>
    <s v="MONITOR 24&quot; DELL U2713HM"/>
    <x v="2"/>
    <s v="25.11.14"/>
    <s v="01.12.14"/>
    <n v="25"/>
    <n v="1"/>
    <n v="4099.32"/>
    <n v="4099.32"/>
    <n v="0"/>
    <n v="1639.7280000000001"/>
    <x v="0"/>
  </r>
  <r>
    <s v="       102077"/>
    <s v="102077"/>
    <s v="       101510"/>
    <s v="RAČ.INTEL G33 2.66GHz"/>
    <x v="2"/>
    <s v="29.10.08"/>
    <s v="01.11.08"/>
    <n v="25"/>
    <n v="1"/>
    <n v="5275.28"/>
    <n v="5275.28"/>
    <n v="0"/>
    <n v="2110.1120000000001"/>
    <x v="0"/>
  </r>
  <r>
    <s v="       102100"/>
    <s v="102100"/>
    <s v="       100187"/>
    <s v="FOTELJA OKRETNA"/>
    <x v="0"/>
    <s v="01.01.97"/>
    <s v="01.02.97"/>
    <n v="12.5"/>
    <n v="1"/>
    <n v="169.55"/>
    <n v="169.55"/>
    <n v="0"/>
    <n v="67.820000000000007"/>
    <x v="0"/>
  </r>
  <r>
    <s v="       102103"/>
    <s v="102103"/>
    <s v="       102269"/>
    <s v="STOLICA S NASLONOM"/>
    <x v="0"/>
    <s v="01.01.97"/>
    <s v="01.02.97"/>
    <n v="12.5"/>
    <n v="1"/>
    <n v="113.03"/>
    <n v="113.03"/>
    <n v="0"/>
    <n v="45.212000000000003"/>
    <x v="0"/>
  </r>
  <r>
    <s v="       102104"/>
    <s v="102104"/>
    <s v="       102264"/>
    <s v="STOLICA OKRETNA"/>
    <x v="0"/>
    <s v="01.01.97"/>
    <s v="01.02.97"/>
    <n v="12.5"/>
    <n v="1"/>
    <n v="112.98"/>
    <n v="112.98"/>
    <n v="0"/>
    <n v="45.192000000000007"/>
    <x v="0"/>
  </r>
  <r>
    <s v="       102107"/>
    <s v="102107"/>
    <s v="       101395"/>
    <s v="PROJEKCIJ.PLATNO 213x213"/>
    <x v="1"/>
    <s v="19.06.01"/>
    <s v="01.07.01"/>
    <n v="20"/>
    <n v="1"/>
    <n v="1950.6000000000001"/>
    <n v="1950.6000000000001"/>
    <n v="0"/>
    <n v="780.24000000000012"/>
    <x v="0"/>
  </r>
  <r>
    <s v="       102108"/>
    <s v="102108"/>
    <s v="       100568"/>
    <s v="MJERAČ UZEMLJENJA/PROC."/>
    <x v="2"/>
    <s v="01.01.97"/>
    <s v="01.02.97"/>
    <n v="20"/>
    <n v="1"/>
    <n v="2000"/>
    <n v="2000"/>
    <n v="0"/>
    <n v="800"/>
    <x v="0"/>
  </r>
  <r>
    <s v="       102109"/>
    <s v="102109"/>
    <s v="       101128"/>
    <s v="ORMARIĆ S LADICAMA"/>
    <x v="0"/>
    <s v="01.01.97"/>
    <s v="01.02.97"/>
    <n v="12.5"/>
    <n v="1"/>
    <n v="226.09"/>
    <n v="226.09"/>
    <n v="0"/>
    <n v="90.436000000000007"/>
    <x v="0"/>
  </r>
  <r>
    <s v="       102110"/>
    <s v="102110"/>
    <s v="       101275"/>
    <s v="PLOČA ŠKOLSKA"/>
    <x v="1"/>
    <s v="01.01.97"/>
    <s v="01.02.97"/>
    <n v="12.5"/>
    <n v="1"/>
    <n v="282.68"/>
    <n v="282.68"/>
    <n v="0"/>
    <n v="113.072"/>
    <x v="0"/>
  </r>
  <r>
    <s v="       102112"/>
    <s v="102112"/>
    <s v="       102269"/>
    <s v="STOLICA S NASLONOM"/>
    <x v="0"/>
    <s v="01.01.97"/>
    <s v="01.02.97"/>
    <n v="12.5"/>
    <n v="1"/>
    <n v="113.04"/>
    <n v="113.04"/>
    <n v="0"/>
    <n v="45.216000000000008"/>
    <x v="0"/>
  </r>
  <r>
    <s v="       102113"/>
    <s v="102113"/>
    <s v="       100280"/>
    <s v="GRAFOSKOP VF"/>
    <x v="1"/>
    <s v="01.01.97"/>
    <s v="01.02.97"/>
    <n v="20"/>
    <n v="1"/>
    <n v="798.56000000000006"/>
    <n v="798.56000000000006"/>
    <n v="0"/>
    <n v="319.42400000000004"/>
    <x v="0"/>
  </r>
  <r>
    <s v="       102114"/>
    <s v="102114"/>
    <s v="       101611"/>
    <s v="RAČUNALO PENTIUM 4"/>
    <x v="2"/>
    <s v="17.11.03"/>
    <s v="01.12.03"/>
    <n v="25"/>
    <n v="1"/>
    <n v="7096.57"/>
    <n v="7096.57"/>
    <n v="0"/>
    <n v="2838.6280000000002"/>
    <x v="0"/>
  </r>
  <r>
    <s v="       102115"/>
    <s v="102115"/>
    <s v="       102463"/>
    <s v="UREĐ.ZA ISPIT.ELEKTR.SVOJ"/>
    <x v="1"/>
    <s v="13.03.03"/>
    <s v="01.04.03"/>
    <n v="20"/>
    <n v="1"/>
    <n v="2573.96"/>
    <n v="2573.96"/>
    <n v="0"/>
    <n v="1029.5840000000001"/>
    <x v="0"/>
  </r>
  <r>
    <s v="       102117"/>
    <s v="102117"/>
    <s v="       100738"/>
    <s v="MULTIMET.DIGIT.+MILIOHMET"/>
    <x v="1"/>
    <s v="03.09.01"/>
    <s v="01.10.01"/>
    <n v="20"/>
    <n v="1"/>
    <n v="10284.200000000001"/>
    <n v="10284.200000000001"/>
    <n v="0"/>
    <n v="4113.68"/>
    <x v="0"/>
  </r>
  <r>
    <s v="       102118"/>
    <s v="102118"/>
    <s v="       100326"/>
    <s v="INSTR. MJERNI MI 7043"/>
    <x v="1"/>
    <s v="11.12.00"/>
    <s v="01.01.01"/>
    <n v="20"/>
    <n v="1"/>
    <n v="442.68"/>
    <n v="442.68"/>
    <n v="0"/>
    <n v="177.072"/>
    <x v="0"/>
  </r>
  <r>
    <s v="       102119"/>
    <s v="102119"/>
    <s v="       100315"/>
    <s v="INST. MJERNI MI 7043"/>
    <x v="1"/>
    <s v="11.12.00"/>
    <s v="01.01.01"/>
    <n v="20"/>
    <n v="1"/>
    <n v="442.67"/>
    <n v="442.67"/>
    <n v="0"/>
    <n v="177.06800000000001"/>
    <x v="0"/>
  </r>
  <r>
    <s v="       102120"/>
    <s v="102120"/>
    <s v="       102404"/>
    <s v="TRAFO STRUJNI TAR PDI"/>
    <x v="1"/>
    <s v="20.12.00"/>
    <s v="01.01.01"/>
    <n v="20"/>
    <n v="1"/>
    <n v="400.16"/>
    <n v="400.16"/>
    <n v="0"/>
    <n v="160.06400000000002"/>
    <x v="0"/>
  </r>
  <r>
    <s v="       102121"/>
    <s v="102121"/>
    <s v="       102404"/>
    <s v="TRAFO STRUJNI TAR PDI"/>
    <x v="1"/>
    <s v="20.12.00"/>
    <s v="01.01.01"/>
    <n v="20"/>
    <n v="1"/>
    <n v="400.16"/>
    <n v="400.16"/>
    <n v="0"/>
    <n v="160.06400000000002"/>
    <x v="0"/>
  </r>
  <r>
    <s v="       102123"/>
    <s v="102123"/>
    <s v="       101207"/>
    <s v="PISAČ CANON PIXMA IP 4500"/>
    <x v="2"/>
    <s v="10.12.07"/>
    <s v="01.01.08"/>
    <n v="25"/>
    <n v="1"/>
    <n v="777.14"/>
    <n v="777.14"/>
    <n v="0"/>
    <n v="310.85599999999999"/>
    <x v="0"/>
  </r>
  <r>
    <s v="       102125"/>
    <s v="102125"/>
    <s v="       101165"/>
    <s v="OSCILOSKOP DIGITALNI"/>
    <x v="1"/>
    <s v="04.05.04"/>
    <s v="01.06.04"/>
    <n v="20"/>
    <n v="1"/>
    <n v="74458.95"/>
    <n v="74458.95"/>
    <n v="0"/>
    <n v="29783.58"/>
    <x v="0"/>
  </r>
  <r>
    <s v="       102126"/>
    <s v="102126"/>
    <s v="       101817"/>
    <s v="SONDA VISOKONAPONSKA"/>
    <x v="1"/>
    <s v="24.08.04"/>
    <s v="01.09.04"/>
    <n v="20"/>
    <n v="1"/>
    <n v="17841.189999999999"/>
    <n v="17841.189999999999"/>
    <n v="0"/>
    <n v="7136.4759999999997"/>
    <x v="0"/>
  </r>
  <r>
    <s v="       102127"/>
    <s v="102127"/>
    <s v="       100339"/>
    <s v="IZVOR NAPAJANJA TROKANALN"/>
    <x v="1"/>
    <s v="04.04.08"/>
    <s v="01.05.08"/>
    <n v="20"/>
    <n v="1"/>
    <n v="12478.45"/>
    <n v="12478.45"/>
    <n v="0"/>
    <n v="4991.380000000001"/>
    <x v="0"/>
  </r>
  <r>
    <s v="       102128"/>
    <s v="102128"/>
    <s v="       101819"/>
    <s v="SONDA ZA MULTIMETRE"/>
    <x v="1"/>
    <s v="24.12.04"/>
    <s v="01.01.05"/>
    <n v="20"/>
    <n v="1"/>
    <n v="830.09"/>
    <n v="830.09"/>
    <n v="0"/>
    <n v="332.03600000000006"/>
    <x v="0"/>
  </r>
  <r>
    <s v="       102129"/>
    <s v="102129"/>
    <s v="       102406"/>
    <s v="TRANSFORM.STRUJNI 2-0.1W"/>
    <x v="1"/>
    <s v="27.08.07"/>
    <s v="01.09.07"/>
    <n v="20"/>
    <n v="1"/>
    <n v="5664.08"/>
    <n v="5664.08"/>
    <n v="0"/>
    <n v="2265.6320000000001"/>
    <x v="0"/>
  </r>
  <r>
    <s v="       102130"/>
    <s v="102130"/>
    <s v="       102410"/>
    <s v="TRANSFORMATOR STRUJNI6600"/>
    <x v="0"/>
    <s v="30.07.07"/>
    <s v="01.08.07"/>
    <n v="20"/>
    <n v="1"/>
    <n v="7834.26"/>
    <n v="7834.26"/>
    <n v="0"/>
    <n v="3133.7040000000002"/>
    <x v="0"/>
  </r>
  <r>
    <s v="       102131"/>
    <s v="102131"/>
    <s v="       102409"/>
    <s v="TRANSFORMATOR STRUJNI6585"/>
    <x v="0"/>
    <s v="30.07.07"/>
    <s v="01.08.07"/>
    <n v="20"/>
    <n v="1"/>
    <n v="7834.25"/>
    <n v="7834.25"/>
    <n v="0"/>
    <n v="3133.7000000000003"/>
    <x v="0"/>
  </r>
  <r>
    <s v="       102132"/>
    <s v="102132"/>
    <s v="       100739"/>
    <s v="MULTIMET.STOLNI FLUKE8845"/>
    <x v="0"/>
    <s v="07.12.07"/>
    <s v="01.01.08"/>
    <n v="20"/>
    <n v="1"/>
    <n v="14522.23"/>
    <n v="14522.23"/>
    <n v="0"/>
    <n v="5808.8919999999998"/>
    <x v="0"/>
  </r>
  <r>
    <s v="       102133"/>
    <s v="102133"/>
    <s v="       100741"/>
    <s v="MULTIMETAR DIG.FLUKE 8846"/>
    <x v="1"/>
    <s v="27.02.13"/>
    <s v="01.03.13"/>
    <n v="20"/>
    <n v="1"/>
    <n v="12903.39"/>
    <n v="12903.39"/>
    <n v="0"/>
    <n v="5161.3559999999998"/>
    <x v="0"/>
  </r>
  <r>
    <s v="       102134"/>
    <s v="102134"/>
    <s v="       101263"/>
    <s v="PLOČA 120x180 BIJELA ZIDN"/>
    <x v="1"/>
    <s v="22.11.11"/>
    <s v="01.12.11"/>
    <n v="12.5"/>
    <n v="1"/>
    <n v="1353"/>
    <n v="1353"/>
    <n v="0"/>
    <n v="541.20000000000005"/>
    <x v="0"/>
  </r>
  <r>
    <s v="       102135"/>
    <s v="102135"/>
    <s v="       100577"/>
    <s v="MJERNI PRETVARAČ MI 400"/>
    <x v="2"/>
    <s v="06.07.07"/>
    <s v="01.08.07"/>
    <n v="20"/>
    <n v="1"/>
    <n v="3159.17"/>
    <n v="3159.17"/>
    <n v="0"/>
    <n v="1263.6680000000001"/>
    <x v="0"/>
  </r>
  <r>
    <s v="       102136"/>
    <s v="102136"/>
    <s v="       100297"/>
    <s v="HIGROTERMOGRAF ELEKTRONIČ"/>
    <x v="1"/>
    <s v="28.05.07"/>
    <s v="01.06.07"/>
    <n v="20"/>
    <n v="1"/>
    <n v="5453.4000000000005"/>
    <n v="5453.4000000000005"/>
    <n v="0"/>
    <n v="2181.36"/>
    <x v="0"/>
  </r>
  <r>
    <s v="       102137"/>
    <s v="102137"/>
    <s v="       101167"/>
    <s v="OTPORNIK PROMJENJIVI 18A"/>
    <x v="1"/>
    <s v="13.02.07"/>
    <s v="01.03.07"/>
    <n v="20"/>
    <n v="1"/>
    <n v="1604.4"/>
    <n v="1604.4"/>
    <n v="0"/>
    <n v="641.7600000000001"/>
    <x v="0"/>
  </r>
  <r>
    <s v="       102139"/>
    <s v="102139"/>
    <s v="       100290"/>
    <s v="HARDVERE(GPIB-USB-HS)"/>
    <x v="1"/>
    <s v="14.05.13"/>
    <s v="01.06.13"/>
    <n v="20"/>
    <n v="1"/>
    <n v="5322.45"/>
    <n v="5322.45"/>
    <n v="0"/>
    <n v="2128.98"/>
    <x v="0"/>
  </r>
  <r>
    <s v="       102140"/>
    <s v="102140"/>
    <s v="       100319"/>
    <s v="INST.ZA MJER.ELEKT.STRUJE"/>
    <x v="1"/>
    <s v="16.06.13"/>
    <s v="01.07.13"/>
    <n v="20"/>
    <n v="1"/>
    <n v="18683.240000000002"/>
    <n v="18683.240000000002"/>
    <n v="0"/>
    <n v="7473.2960000000012"/>
    <x v="0"/>
  </r>
  <r>
    <s v="       102141"/>
    <s v="102141"/>
    <s v="       100086"/>
    <s v="CNC STROJ"/>
    <x v="1"/>
    <s v="28.07.14"/>
    <s v="01.08.14"/>
    <n v="20"/>
    <n v="1"/>
    <n v="30907.97"/>
    <n v="30907.97"/>
    <n v="0"/>
    <n v="12363.188000000002"/>
    <x v="0"/>
  </r>
  <r>
    <s v="       102142"/>
    <s v="102142"/>
    <s v="       100575"/>
    <s v="MJERNI INSTR.NI MYRIO ZA"/>
    <x v="1"/>
    <s v="06.05.14"/>
    <s v="01.06.14"/>
    <n v="20"/>
    <n v="1"/>
    <n v="4562.1900000000005"/>
    <n v="4562.1900000000005"/>
    <n v="0"/>
    <n v="1824.8760000000002"/>
    <x v="0"/>
  </r>
  <r>
    <s v="       102143"/>
    <s v="102143"/>
    <s v="       102101"/>
    <s v="STOL ZA PISAĆI STROJ"/>
    <x v="0"/>
    <s v="01.01.97"/>
    <s v="01.02.97"/>
    <n v="12.5"/>
    <n v="1"/>
    <n v="226.11"/>
    <n v="226.11"/>
    <n v="0"/>
    <n v="90.444000000000017"/>
    <x v="0"/>
  </r>
  <r>
    <s v="       102144"/>
    <s v="102144"/>
    <s v="       101128"/>
    <s v="ORMARIĆ S LADICAMA"/>
    <x v="0"/>
    <s v="01.01.97"/>
    <s v="01.02.97"/>
    <n v="12.5"/>
    <n v="1"/>
    <n v="226.09"/>
    <n v="226.09"/>
    <n v="0"/>
    <n v="90.436000000000007"/>
    <x v="0"/>
  </r>
  <r>
    <s v="       102145"/>
    <s v="102145"/>
    <s v="       101158"/>
    <s v="ORMARIĆ ZA PRIBOR"/>
    <x v="0"/>
    <s v="01.01.97"/>
    <s v="01.02.97"/>
    <n v="12.5"/>
    <n v="1"/>
    <n v="565.23"/>
    <n v="565.23"/>
    <n v="0"/>
    <n v="226.09200000000001"/>
    <x v="0"/>
  </r>
  <r>
    <s v="       102146"/>
    <s v="102146"/>
    <s v="       101255"/>
    <s v="PISAĆI STOL"/>
    <x v="0"/>
    <s v="01.01.97"/>
    <s v="01.02.97"/>
    <n v="12.5"/>
    <n v="1"/>
    <n v="565.23"/>
    <n v="565.23"/>
    <n v="0"/>
    <n v="226.09200000000001"/>
    <x v="0"/>
  </r>
  <r>
    <s v="       102147"/>
    <s v="102147"/>
    <s v="       101158"/>
    <s v="ORMARIĆ ZA PRIBOR"/>
    <x v="0"/>
    <s v="01.01.97"/>
    <s v="01.02.97"/>
    <n v="12.5"/>
    <n v="1"/>
    <n v="565.23"/>
    <n v="565.23"/>
    <n v="0"/>
    <n v="226.09200000000001"/>
    <x v="0"/>
  </r>
  <r>
    <s v="       102149"/>
    <s v="102149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2150"/>
    <s v="102150"/>
    <s v="       101067"/>
    <s v="ORMAR ZA KNJIGE"/>
    <x v="0"/>
    <s v="01.01.97"/>
    <s v="01.02.97"/>
    <n v="12.5"/>
    <n v="1"/>
    <n v="339.11"/>
    <n v="339.11"/>
    <n v="0"/>
    <n v="135.64400000000001"/>
    <x v="0"/>
  </r>
  <r>
    <s v="       102151"/>
    <s v="102151"/>
    <s v="       101067"/>
    <s v="ORMAR ZA KNJIGE"/>
    <x v="0"/>
    <s v="01.01.97"/>
    <s v="01.02.97"/>
    <n v="12.5"/>
    <n v="1"/>
    <n v="565.22"/>
    <n v="565.22"/>
    <n v="0"/>
    <n v="226.08800000000002"/>
    <x v="0"/>
  </r>
  <r>
    <s v="       102152"/>
    <s v="102152"/>
    <s v="       100920"/>
    <s v="ORMAR GARDEROBNI"/>
    <x v="0"/>
    <s v="01.01.97"/>
    <s v="01.02.97"/>
    <n v="12.5"/>
    <n v="1"/>
    <n v="282.68"/>
    <n v="282.68"/>
    <n v="0"/>
    <n v="113.072"/>
    <x v="0"/>
  </r>
  <r>
    <s v="       102153"/>
    <s v="102153"/>
    <s v="       100706"/>
    <s v="MONITOR PHILIPS 22&quot;"/>
    <x v="2"/>
    <s v="29.10.08"/>
    <s v="01.11.08"/>
    <n v="25"/>
    <n v="1"/>
    <n v="2989"/>
    <n v="2989"/>
    <n v="0"/>
    <n v="1195.6000000000001"/>
    <x v="0"/>
  </r>
  <r>
    <s v="       102154"/>
    <s v="102154"/>
    <s v="       101616"/>
    <s v="RAČUNALO PRO 3500"/>
    <x v="2"/>
    <s v="11.12.12"/>
    <s v="01.01.13"/>
    <n v="25"/>
    <n v="1"/>
    <n v="5041.4800000000005"/>
    <n v="5041.4800000000005"/>
    <n v="0"/>
    <n v="2016.5920000000003"/>
    <x v="0"/>
  </r>
  <r>
    <s v="       102155"/>
    <s v="102155"/>
    <s v="       101158"/>
    <s v="ORMARIĆ ZA PRIBOR"/>
    <x v="0"/>
    <s v="01.01.97"/>
    <s v="01.02.97"/>
    <n v="12.5"/>
    <n v="1"/>
    <n v="565.23"/>
    <n v="565.23"/>
    <n v="0"/>
    <n v="226.09200000000001"/>
    <x v="0"/>
  </r>
  <r>
    <s v="       102156"/>
    <s v="102156"/>
    <s v="       101255"/>
    <s v="PISAĆI STOL"/>
    <x v="0"/>
    <s v="01.01.97"/>
    <s v="01.02.97"/>
    <n v="12.5"/>
    <n v="1"/>
    <n v="565.23"/>
    <n v="565.23"/>
    <n v="0"/>
    <n v="226.09200000000001"/>
    <x v="0"/>
  </r>
  <r>
    <s v="       102157"/>
    <s v="102157"/>
    <s v="       102235"/>
    <s v="STOLICA BEZ NASLONA STARA"/>
    <x v="0"/>
    <s v="01.01.97"/>
    <s v="01.02.97"/>
    <n v="12.5"/>
    <n v="1"/>
    <n v="56.52"/>
    <n v="56.52"/>
    <n v="0"/>
    <n v="22.608000000000004"/>
    <x v="0"/>
  </r>
  <r>
    <s v="       102158"/>
    <s v="102158"/>
    <s v="       102235"/>
    <s v="STOLICA BEZ NASLONA STARA"/>
    <x v="0"/>
    <s v="01.01.97"/>
    <s v="01.02.97"/>
    <n v="12.5"/>
    <n v="1"/>
    <n v="56.52"/>
    <n v="56.52"/>
    <n v="0"/>
    <n v="22.608000000000004"/>
    <x v="0"/>
  </r>
  <r>
    <s v="       102159"/>
    <s v="102159"/>
    <s v="       102235"/>
    <s v="STOLICA BEZ NASLONA STARA"/>
    <x v="0"/>
    <s v="01.01.97"/>
    <s v="01.02.97"/>
    <n v="12.5"/>
    <n v="1"/>
    <n v="56.51"/>
    <n v="56.51"/>
    <n v="0"/>
    <n v="22.603999999999999"/>
    <x v="0"/>
  </r>
  <r>
    <s v="       102160"/>
    <s v="102160"/>
    <s v="       101960"/>
    <s v="STOL MALI KVADRATIČNI"/>
    <x v="0"/>
    <s v="01.01.97"/>
    <s v="01.02.97"/>
    <n v="12.5"/>
    <n v="1"/>
    <n v="282.61"/>
    <n v="282.61"/>
    <n v="0"/>
    <n v="113.04400000000001"/>
    <x v="0"/>
  </r>
  <r>
    <s v="       102161"/>
    <s v="102161"/>
    <s v="       102195"/>
    <s v="STOLAC UREDSKI"/>
    <x v="0"/>
    <s v="30.06.10"/>
    <s v="01.07.10"/>
    <n v="12.5"/>
    <n v="1"/>
    <n v="1072"/>
    <n v="1072"/>
    <n v="0"/>
    <n v="428.8"/>
    <x v="0"/>
  </r>
  <r>
    <s v="       102172"/>
    <s v="102172"/>
    <s v="       102375"/>
    <s v="TEMPERATURNI KALIBRATOR"/>
    <x v="1"/>
    <s v="14.05.15"/>
    <s v="01.06.15"/>
    <n v="20"/>
    <n v="1"/>
    <n v="5383.6500000000005"/>
    <n v="5383.6500000000005"/>
    <n v="0"/>
    <n v="2153.4600000000005"/>
    <x v="0"/>
  </r>
  <r>
    <s v="       102173"/>
    <s v="102173"/>
    <s v="       101757"/>
    <s v="SOFTW. PSF Printer"/>
    <x v="2"/>
    <s v="23.10.14"/>
    <s v="01.11.14"/>
    <n v="25"/>
    <n v="1"/>
    <n v="520.24"/>
    <n v="520.24"/>
    <n v="0"/>
    <n v="208.096"/>
    <x v="0"/>
  </r>
  <r>
    <s v="       102174"/>
    <s v="102174"/>
    <s v="       101752"/>
    <s v="SOFTW. HW4-prog.i očitava"/>
    <x v="3"/>
    <s v="23.12.13"/>
    <s v="01.01.14"/>
    <n v="25"/>
    <n v="1"/>
    <n v="2179.4499999999998"/>
    <n v="2179.4499999999998"/>
    <n v="0"/>
    <n v="871.78"/>
    <x v="0"/>
  </r>
  <r>
    <s v="       102176"/>
    <s v="102176"/>
    <s v="       102209"/>
    <s v="STOLAC UREDSKI CRNI"/>
    <x v="0"/>
    <s v="29.01.04"/>
    <s v="01.02.04"/>
    <n v="12.5"/>
    <n v="1"/>
    <n v="2992.5"/>
    <n v="2992.5"/>
    <n v="0"/>
    <n v="1197"/>
    <x v="0"/>
  </r>
  <r>
    <s v="       102178"/>
    <s v="102178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2185"/>
    <s v="102185"/>
    <s v="       100573"/>
    <s v="MJERNA STANICA GEOFENEL"/>
    <x v="1"/>
    <s v="07.12.09"/>
    <s v="01.01.10"/>
    <n v="20"/>
    <n v="1"/>
    <n v="40590"/>
    <n v="40590"/>
    <n v="0"/>
    <n v="16236"/>
    <x v="0"/>
  </r>
  <r>
    <s v="       102186"/>
    <s v="102186"/>
    <s v="       102384"/>
    <s v="TEODOLIT THEO 010-3 LEISS"/>
    <x v="1"/>
    <s v="01.01.97"/>
    <s v="01.02.97"/>
    <n v="20"/>
    <n v="1"/>
    <n v="23343.39"/>
    <n v="23343.39"/>
    <n v="0"/>
    <n v="9337.3559999999998"/>
    <x v="0"/>
  </r>
  <r>
    <s v="       102187"/>
    <s v="102187"/>
    <s v="       102379"/>
    <s v="TEODOLIT DAHLTA 010"/>
    <x v="1"/>
    <s v="01.01.97"/>
    <s v="01.02.97"/>
    <n v="20"/>
    <n v="1"/>
    <n v="34094.81"/>
    <n v="34094.81"/>
    <n v="0"/>
    <n v="13637.923999999999"/>
    <x v="0"/>
  </r>
  <r>
    <s v="       102188"/>
    <s v="102188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2189"/>
    <s v="102189"/>
    <s v="       100502"/>
    <s v="LUC"/>
    <x v="1"/>
    <s v="01.01.97"/>
    <s v="01.02.97"/>
    <n v="20"/>
    <n v="1"/>
    <n v="28261.74"/>
    <n v="28261.74"/>
    <n v="0"/>
    <n v="11304.696000000002"/>
    <x v="0"/>
  </r>
  <r>
    <s v="       102190"/>
    <s v="102190"/>
    <s v="       101859"/>
    <s v="STEREOSKOP ZRCALNI"/>
    <x v="1"/>
    <s v="01.01.97"/>
    <s v="01.02.97"/>
    <n v="20"/>
    <n v="-1"/>
    <n v="-39566.18"/>
    <n v="-39566.18"/>
    <n v="0"/>
    <n v="-39566.18"/>
    <x v="1"/>
  </r>
  <r>
    <s v="       102191"/>
    <s v="102191"/>
    <s v="       100383"/>
    <s v="KLIN &quot;ZEISS&quot; 004"/>
    <x v="1"/>
    <s v="01.01.97"/>
    <s v="01.02.97"/>
    <n v="20"/>
    <n v="1"/>
    <n v="3890.75"/>
    <n v="3890.75"/>
    <n v="0"/>
    <n v="1556.3000000000002"/>
    <x v="0"/>
  </r>
  <r>
    <s v="       102192"/>
    <s v="102192"/>
    <s v="       100384"/>
    <s v="KLIN DIMES &quot;KERN&quot;"/>
    <x v="1"/>
    <s v="01.01.97"/>
    <s v="01.02.97"/>
    <n v="20"/>
    <n v="1"/>
    <n v="3183.27"/>
    <n v="3183.27"/>
    <n v="0"/>
    <n v="1273.308"/>
    <x v="0"/>
  </r>
  <r>
    <s v="       102193"/>
    <s v="102193"/>
    <s v="       100486"/>
    <s v="LETVA BMI 4m"/>
    <x v="1"/>
    <s v="01.01.97"/>
    <s v="01.02.97"/>
    <n v="20"/>
    <n v="1"/>
    <n v="1187.02"/>
    <n v="1187.02"/>
    <n v="0"/>
    <n v="474.80799999999999"/>
    <x v="0"/>
  </r>
  <r>
    <s v="       102195"/>
    <s v="102195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2197"/>
    <s v="102197"/>
    <s v="       102306"/>
    <s v="STOLIĆ UZ PISAĆI STOL"/>
    <x v="0"/>
    <s v="01.01.97"/>
    <s v="01.02.97"/>
    <n v="12.5"/>
    <n v="1"/>
    <n v="678.27"/>
    <n v="678.27"/>
    <n v="0"/>
    <n v="271.30799999999999"/>
    <x v="0"/>
  </r>
  <r>
    <s v="       102198"/>
    <s v="102198"/>
    <s v="       101231"/>
    <s v="PISAČ LASER JET 1018"/>
    <x v="1"/>
    <s v="22.01.08"/>
    <s v="01.02.08"/>
    <n v="25"/>
    <n v="1"/>
    <n v="865.96"/>
    <n v="865.96"/>
    <n v="0"/>
    <n v="346.38400000000001"/>
    <x v="0"/>
  </r>
  <r>
    <s v="       102199"/>
    <s v="102199"/>
    <s v="       101189"/>
    <s v="PH METAR"/>
    <x v="1"/>
    <s v="30.09.04"/>
    <s v="01.10.04"/>
    <n v="20"/>
    <n v="1"/>
    <n v="2562"/>
    <n v="2562"/>
    <n v="0"/>
    <n v="1024.8"/>
    <x v="0"/>
  </r>
  <r>
    <s v="       102202"/>
    <s v="102202"/>
    <s v="       100774"/>
    <s v="NOTEBOOK 8570p"/>
    <x v="2"/>
    <s v="19.11.12"/>
    <s v="01.12.12"/>
    <n v="25"/>
    <n v="1"/>
    <n v="10293.130000000001"/>
    <n v="10293.130000000001"/>
    <n v="0"/>
    <n v="4117.2520000000004"/>
    <x v="0"/>
  </r>
  <r>
    <s v="       102215"/>
    <s v="102215"/>
    <s v="       100760"/>
    <s v="NOSAČ PROJEKTORA STROPNI"/>
    <x v="1"/>
    <s v="11.05.09"/>
    <s v="01.06.09"/>
    <n v="25"/>
    <n v="1"/>
    <n v="3121.4900000000002"/>
    <n v="3121.4900000000002"/>
    <n v="0"/>
    <n v="1248.5960000000002"/>
    <x v="0"/>
  </r>
  <r>
    <s v="       102216"/>
    <s v="102216"/>
    <s v="       101415"/>
    <s v="PROJEKTOR OPTOMA EW762"/>
    <x v="1"/>
    <s v="08.12.12"/>
    <s v="01.01.13"/>
    <n v="25"/>
    <n v="1"/>
    <n v="9225"/>
    <n v="9225"/>
    <n v="0"/>
    <n v="3690"/>
    <x v="0"/>
  </r>
  <r>
    <s v="       102217"/>
    <s v="102217"/>
    <s v="       101816"/>
    <s v="SONDA TEMPERATURNA 5665J"/>
    <x v="1"/>
    <s v="27.02.13"/>
    <s v="01.03.13"/>
    <n v="20"/>
    <n v="1"/>
    <n v="5276.6900000000005"/>
    <n v="5276.6900000000005"/>
    <n v="0"/>
    <n v="2110.6760000000004"/>
    <x v="0"/>
  </r>
  <r>
    <s v="       102218"/>
    <s v="102218"/>
    <s v="       100217"/>
    <s v="FOTOAPARAT DIG.OLYMPUS"/>
    <x v="0"/>
    <s v="25.02.14"/>
    <s v="01.03.14"/>
    <n v="20"/>
    <n v="1"/>
    <n v="2419"/>
    <n v="2419"/>
    <n v="0"/>
    <n v="967.6"/>
    <x v="0"/>
  </r>
  <r>
    <s v="       102219"/>
    <s v="102219"/>
    <s v="       102349"/>
    <s v="TABLET ASUS NEXUS 7"/>
    <x v="2"/>
    <s v="16.05.14"/>
    <s v="01.06.14"/>
    <n v="25"/>
    <n v="1"/>
    <n v="1791.73"/>
    <n v="1791.73"/>
    <n v="0"/>
    <n v="716.69200000000001"/>
    <x v="0"/>
  </r>
  <r>
    <s v="       102220"/>
    <s v="102220"/>
    <s v="       102356"/>
    <s v="TABLET MINIX NEO X7"/>
    <x v="2"/>
    <s v="16.05.14"/>
    <s v="01.06.14"/>
    <n v="25"/>
    <n v="1"/>
    <n v="870.61"/>
    <n v="870.61"/>
    <n v="0"/>
    <n v="348.24400000000003"/>
    <x v="0"/>
  </r>
  <r>
    <s v="       102242"/>
    <s v="102242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2243"/>
    <s v="102243"/>
    <s v="       102535"/>
    <s v="VAGA TEH.S LADI.I UTEZIMA"/>
    <x v="1"/>
    <s v="01.01.97"/>
    <s v="01.02.97"/>
    <n v="20"/>
    <n v="1"/>
    <n v="2619.84"/>
    <n v="2619.84"/>
    <n v="0"/>
    <n v="1047.9360000000001"/>
    <x v="0"/>
  </r>
  <r>
    <s v="       102247"/>
    <s v="102247"/>
    <s v="       102162"/>
    <s v="STOLAC LAB. SA NASLONOM"/>
    <x v="0"/>
    <s v="18.11.08"/>
    <s v="01.12.08"/>
    <n v="12.5"/>
    <n v="1"/>
    <n v="1105.6200000000001"/>
    <n v="1105.6200000000001"/>
    <n v="0"/>
    <n v="442.24800000000005"/>
    <x v="0"/>
  </r>
  <r>
    <s v="       102251"/>
    <s v="102251"/>
    <s v="       102496"/>
    <s v="UREĐAJ ZA MJERENJE BRZINE"/>
    <x v="1"/>
    <s v="30.05.98"/>
    <s v="01.06.98"/>
    <n v="20"/>
    <n v="1"/>
    <n v="55891.61"/>
    <n v="55891.61"/>
    <n v="0"/>
    <n v="22356.644"/>
    <x v="0"/>
  </r>
  <r>
    <s v="       102252"/>
    <s v="102252"/>
    <s v="       102606"/>
    <s v="VOD METER EXPLOMET"/>
    <x v="1"/>
    <s v="29.04.04"/>
    <s v="01.05.04"/>
    <n v="20"/>
    <n v="1"/>
    <n v="45908.23"/>
    <n v="45908.23"/>
    <n v="0"/>
    <n v="18363.292000000001"/>
    <x v="0"/>
  </r>
  <r>
    <s v="       102253"/>
    <s v="102253"/>
    <s v="       102476"/>
    <s v="UREĐ.ZA ODREĐIVANJE VREM."/>
    <x v="1"/>
    <s v="15.10.99"/>
    <s v="01.11.99"/>
    <n v="20"/>
    <n v="1"/>
    <n v="2196"/>
    <n v="2196"/>
    <n v="0"/>
    <n v="878.40000000000009"/>
    <x v="0"/>
  </r>
  <r>
    <s v="       102254"/>
    <s v="102254"/>
    <s v="       102464"/>
    <s v="UREĐ.ZA ISPIT.HERMETIČNOS"/>
    <x v="1"/>
    <s v="05.06.01"/>
    <s v="01.07.01"/>
    <n v="20"/>
    <n v="1"/>
    <n v="2434.65"/>
    <n v="2434.65"/>
    <n v="0"/>
    <n v="973.86000000000013"/>
    <x v="0"/>
  </r>
  <r>
    <s v="       102255"/>
    <s v="102255"/>
    <s v="       102416"/>
    <s v="TRESKALICA-LAB.INSTRUMENT"/>
    <x v="1"/>
    <s v="12.03.01"/>
    <s v="01.04.01"/>
    <n v="20"/>
    <n v="1"/>
    <n v="18710.830000000002"/>
    <n v="18710.830000000002"/>
    <n v="0"/>
    <n v="7484.3320000000012"/>
    <x v="0"/>
  </r>
  <r>
    <s v="       102256"/>
    <s v="102256"/>
    <s v="       100562"/>
    <s v="MJERAČ BRZINE DETONACIJE"/>
    <x v="2"/>
    <s v="11.10.01"/>
    <s v="01.11.01"/>
    <n v="20"/>
    <n v="1"/>
    <n v="79331.87"/>
    <n v="79331.87"/>
    <n v="0"/>
    <n v="31732.748"/>
    <x v="0"/>
  </r>
  <r>
    <s v="       102257"/>
    <s v="102257"/>
    <s v="       100875"/>
    <s v="ORMAR 59x70x238H"/>
    <x v="0"/>
    <s v="08.11.02"/>
    <s v="01.12.02"/>
    <n v="12.5"/>
    <n v="1"/>
    <n v="1073.5999999999999"/>
    <n v="1073.5999999999999"/>
    <n v="0"/>
    <n v="429.44"/>
    <x v="0"/>
  </r>
  <r>
    <s v="       102258"/>
    <s v="102258"/>
    <s v="       100483"/>
    <s v="LADIČAR(POKRET.KAZETA 1/4"/>
    <x v="1"/>
    <s v="23.10.02"/>
    <s v="01.11.02"/>
    <n v="12.5"/>
    <n v="1"/>
    <n v="1173.1500000000001"/>
    <n v="1173.1500000000001"/>
    <n v="0"/>
    <n v="469.26000000000005"/>
    <x v="0"/>
  </r>
  <r>
    <s v="       102259"/>
    <s v="102259"/>
    <s v="       100483"/>
    <s v="LADIČAR(POKRET.KAZETA 1/4"/>
    <x v="1"/>
    <s v="23.10.02"/>
    <s v="01.11.02"/>
    <n v="12.5"/>
    <n v="1"/>
    <n v="1173.1500000000001"/>
    <n v="1173.1500000000001"/>
    <n v="0"/>
    <n v="469.26000000000005"/>
    <x v="0"/>
  </r>
  <r>
    <s v="       102260"/>
    <s v="102260"/>
    <s v="       100483"/>
    <s v="LADIČAR(POKRET.KAZETA 1/4"/>
    <x v="1"/>
    <s v="23.10.02"/>
    <s v="01.11.02"/>
    <n v="12.5"/>
    <n v="1"/>
    <n v="1173.1500000000001"/>
    <n v="1173.1500000000001"/>
    <n v="0"/>
    <n v="469.26000000000005"/>
    <x v="0"/>
  </r>
  <r>
    <s v="       102261"/>
    <s v="102261"/>
    <s v="       101053"/>
    <s v="ORMAR ZA ARHIVU(2 PLICE)"/>
    <x v="0"/>
    <s v="23.10.02"/>
    <s v="01.11.02"/>
    <n v="12.5"/>
    <n v="1"/>
    <n v="1417.1200000000001"/>
    <n v="1417.1200000000001"/>
    <n v="0"/>
    <n v="566.84800000000007"/>
    <x v="0"/>
  </r>
  <r>
    <s v="       102262"/>
    <s v="102262"/>
    <s v="       101054"/>
    <s v="ORMAR ZA ARHIVU(4 POLICE)"/>
    <x v="0"/>
    <s v="23.10.02"/>
    <s v="01.11.02"/>
    <n v="12.5"/>
    <n v="1"/>
    <n v="2033.2"/>
    <n v="2033.2"/>
    <n v="0"/>
    <n v="813.28000000000009"/>
    <x v="0"/>
  </r>
  <r>
    <s v="       102263"/>
    <s v="102263"/>
    <s v="       100099"/>
    <s v="DALJINOMJER LASERSKI"/>
    <x v="1"/>
    <s v="30.08.04"/>
    <s v="01.09.04"/>
    <n v="20"/>
    <n v="1"/>
    <n v="3782"/>
    <n v="3782"/>
    <n v="0"/>
    <n v="1512.8000000000002"/>
    <x v="0"/>
  </r>
  <r>
    <s v="       102264"/>
    <s v="102264"/>
    <s v="       102340"/>
    <s v="SVJETILJKA RUČNA MAGLITE"/>
    <x v="1"/>
    <s v="16.06.05"/>
    <s v="01.07.05"/>
    <n v="20"/>
    <n v="1"/>
    <n v="1177.3"/>
    <n v="1177.3"/>
    <n v="0"/>
    <n v="470.92"/>
    <x v="0"/>
  </r>
  <r>
    <s v="       102265"/>
    <s v="102265"/>
    <s v="       102340"/>
    <s v="SVJETILJKA RUČNA MAGLITE"/>
    <x v="1"/>
    <s v="16.06.05"/>
    <s v="01.07.05"/>
    <n v="20"/>
    <n v="1"/>
    <n v="1177.3"/>
    <n v="1177.3"/>
    <n v="0"/>
    <n v="470.92"/>
    <x v="0"/>
  </r>
  <r>
    <s v="       102266"/>
    <s v="102266"/>
    <s v="       100570"/>
    <s v="MJERILO POMIČNO DIGITALNO"/>
    <x v="1"/>
    <s v="04.12.06"/>
    <s v="01.01.07"/>
    <n v="20"/>
    <n v="1"/>
    <n v="1341.55"/>
    <n v="1341.55"/>
    <n v="0"/>
    <n v="536.62"/>
    <x v="0"/>
  </r>
  <r>
    <s v="       102267"/>
    <s v="102267"/>
    <s v="       102533"/>
    <s v="VAGA STLNA DIGIT.S UMJER."/>
    <x v="1"/>
    <s v="08.03.07"/>
    <s v="01.04.07"/>
    <n v="20"/>
    <n v="1"/>
    <n v="7071.12"/>
    <n v="7071.12"/>
    <n v="0"/>
    <n v="2828.4480000000003"/>
    <x v="0"/>
  </r>
  <r>
    <s v="       102268"/>
    <s v="102268"/>
    <s v="       100293"/>
    <s v="HIDROFON+ADAPTER"/>
    <x v="1"/>
    <s v="30.11.07"/>
    <s v="01.12.07"/>
    <n v="20"/>
    <n v="1"/>
    <n v="6971.7300000000005"/>
    <n v="6971.7300000000005"/>
    <n v="0"/>
    <n v="2788.6920000000005"/>
    <x v="0"/>
  </r>
  <r>
    <s v="       102269"/>
    <s v="102269"/>
    <s v="       100242"/>
    <s v="GEOFON BUŠOTINSKI+ADAPTER"/>
    <x v="1"/>
    <s v="30.11.07"/>
    <s v="01.12.07"/>
    <n v="20"/>
    <n v="1"/>
    <n v="14982.34"/>
    <n v="14982.34"/>
    <n v="0"/>
    <n v="5992.9360000000006"/>
    <x v="0"/>
  </r>
  <r>
    <s v="       102270"/>
    <s v="102270"/>
    <s v="       100250"/>
    <s v="GEOFON TRIAXIAL HF"/>
    <x v="1"/>
    <s v="30.11.07"/>
    <s v="01.12.07"/>
    <n v="20"/>
    <n v="1"/>
    <n v="10257.31"/>
    <n v="10257.31"/>
    <n v="0"/>
    <n v="4102.924"/>
    <x v="0"/>
  </r>
  <r>
    <s v="       102271"/>
    <s v="102271"/>
    <s v="       101692"/>
    <s v="SEIZMOG.DIG.ZA MJER.OSCIL"/>
    <x v="1"/>
    <s v="11.10.01"/>
    <s v="01.11.01"/>
    <n v="20"/>
    <n v="1"/>
    <n v="167344.49"/>
    <n v="167344.49"/>
    <n v="0"/>
    <n v="66937.796000000002"/>
    <x v="0"/>
  </r>
  <r>
    <s v="       102272"/>
    <s v="102272"/>
    <s v="       100031"/>
    <s v="APARAT ZA SEIZ. MJER. 477"/>
    <x v="1"/>
    <s v="01.01.97"/>
    <s v="01.02.97"/>
    <n v="20"/>
    <n v="1"/>
    <n v="63369.3"/>
    <n v="63369.3"/>
    <n v="0"/>
    <n v="25347.72"/>
    <x v="0"/>
  </r>
  <r>
    <s v="       102273"/>
    <s v="102273"/>
    <s v="       100514"/>
    <s v="MIKROFON LINEAR"/>
    <x v="1"/>
    <s v="30.11.07"/>
    <s v="01.12.07"/>
    <n v="20"/>
    <n v="1"/>
    <n v="3748.71"/>
    <n v="3748.71"/>
    <n v="0"/>
    <n v="1499.4840000000002"/>
    <x v="0"/>
  </r>
  <r>
    <s v="       102274"/>
    <s v="102274"/>
    <s v="       101697"/>
    <s v="SEIZMOGRAF MINIMATE PLUS"/>
    <x v="1"/>
    <s v="13.06.05"/>
    <s v="01.07.05"/>
    <n v="20"/>
    <n v="1"/>
    <n v="22484.59"/>
    <n v="22484.59"/>
    <n v="0"/>
    <n v="8993.8360000000011"/>
    <x v="0"/>
  </r>
  <r>
    <s v="       102275"/>
    <s v="102275"/>
    <s v="       100246"/>
    <s v="GEOFON TRIAKSALNI DIN"/>
    <x v="1"/>
    <s v="13.06.05"/>
    <s v="01.07.05"/>
    <n v="20"/>
    <n v="1"/>
    <n v="8361.24"/>
    <n v="8361.24"/>
    <n v="0"/>
    <n v="3344.4960000000001"/>
    <x v="0"/>
  </r>
  <r>
    <s v="       102276"/>
    <s v="102276"/>
    <s v="       100245"/>
    <s v="GEOFON TRAXIAL"/>
    <x v="1"/>
    <s v="30.11.07"/>
    <s v="01.12.07"/>
    <n v="20"/>
    <n v="1"/>
    <n v="8129.51"/>
    <n v="8129.51"/>
    <n v="0"/>
    <n v="3251.8040000000001"/>
    <x v="0"/>
  </r>
  <r>
    <s v="       102277"/>
    <s v="102277"/>
    <s v="       101697"/>
    <s v="SEIZMOGRAF MINIMATE PLUS"/>
    <x v="1"/>
    <s v="09.01.06"/>
    <s v="01.02.06"/>
    <n v="20"/>
    <n v="1"/>
    <n v="46193.63"/>
    <n v="46193.63"/>
    <n v="0"/>
    <n v="18477.452000000001"/>
    <x v="0"/>
  </r>
  <r>
    <s v="       102278"/>
    <s v="102278"/>
    <s v="       100518"/>
    <s v="MIKROFON ZA VISOKI PRITIS"/>
    <x v="1"/>
    <s v="16.02.07"/>
    <s v="01.03.07"/>
    <n v="20"/>
    <n v="1"/>
    <n v="19999.95"/>
    <n v="19999.95"/>
    <n v="0"/>
    <n v="7999.9800000000005"/>
    <x v="0"/>
  </r>
  <r>
    <s v="       102279"/>
    <s v="102279"/>
    <s v="       100245"/>
    <s v="GEOFON TRAXIAL"/>
    <x v="1"/>
    <s v="30.11.07"/>
    <s v="01.12.07"/>
    <n v="20"/>
    <n v="1"/>
    <n v="8129.51"/>
    <n v="8129.51"/>
    <n v="0"/>
    <n v="3251.8040000000001"/>
    <x v="0"/>
  </r>
  <r>
    <s v="       102280"/>
    <s v="102280"/>
    <s v="       101699"/>
    <s v="SEIZMOGRAF MINIMATE+ADAPT"/>
    <x v="1"/>
    <s v="30.11.07"/>
    <s v="01.12.07"/>
    <n v="20"/>
    <n v="1"/>
    <n v="25640.18"/>
    <n v="25640.18"/>
    <n v="0"/>
    <n v="10256.072"/>
    <x v="0"/>
  </r>
  <r>
    <s v="       102281"/>
    <s v="102281"/>
    <s v="       102430"/>
    <s v="UPRAVLJAČKA JEDINICA S PR"/>
    <x v="1"/>
    <s v="07.09.09"/>
    <s v="01.10.09"/>
    <n v="20"/>
    <n v="1"/>
    <n v="65927.92"/>
    <n v="65927.92"/>
    <n v="0"/>
    <n v="26371.168000000001"/>
    <x v="0"/>
  </r>
  <r>
    <s v="       102282"/>
    <s v="102282"/>
    <s v="       102542"/>
    <s v="VIBRACIJSKI STOL"/>
    <x v="0"/>
    <s v="27.01.10"/>
    <s v="01.02.10"/>
    <n v="20"/>
    <n v="1"/>
    <n v="68923.87"/>
    <n v="68923.87"/>
    <n v="0"/>
    <n v="27569.547999999999"/>
    <x v="0"/>
  </r>
  <r>
    <s v="       102283"/>
    <s v="102283"/>
    <s v="       100018"/>
    <s v="ANALIZATOR FREKVENCIJA"/>
    <x v="1"/>
    <s v="16.04.10"/>
    <s v="01.05.10"/>
    <n v="20"/>
    <n v="1"/>
    <n v="80011.11"/>
    <n v="80011.11"/>
    <n v="0"/>
    <n v="32004.444000000003"/>
    <x v="0"/>
  </r>
  <r>
    <s v="       102284"/>
    <s v="102284"/>
    <s v="       101563"/>
    <s v="RAČUNALO HP 8100CMT"/>
    <x v="2"/>
    <s v="20.10.10"/>
    <s v="01.11.10"/>
    <n v="25"/>
    <n v="1"/>
    <n v="6491.76"/>
    <n v="6491.76"/>
    <n v="0"/>
    <n v="2596.7040000000002"/>
    <x v="0"/>
  </r>
  <r>
    <s v="       102285"/>
    <s v="102285"/>
    <s v="       100655"/>
    <s v="MONITOR 24&quot; HP LA2405wg"/>
    <x v="2"/>
    <s v="20.10.10"/>
    <s v="01.11.10"/>
    <n v="25"/>
    <n v="1"/>
    <n v="2197.9500000000003"/>
    <n v="2197.9500000000003"/>
    <n v="0"/>
    <n v="879.18000000000018"/>
    <x v="0"/>
  </r>
  <r>
    <s v="       102287"/>
    <s v="102287"/>
    <s v="       100576"/>
    <s v="MJERNI KANAL NEXUS S PRIB"/>
    <x v="1"/>
    <s v="07.09.09"/>
    <s v="01.10.09"/>
    <n v="20"/>
    <n v="1"/>
    <n v="54882.590000000004"/>
    <n v="54882.590000000004"/>
    <n v="0"/>
    <n v="21953.036000000004"/>
    <x v="0"/>
  </r>
  <r>
    <s v="       102288"/>
    <s v="102288"/>
    <s v="       100238"/>
    <s v="GENERATOR SIGNALA"/>
    <x v="1"/>
    <s v="01.12.09"/>
    <s v="01.01.10"/>
    <n v="20"/>
    <n v="1"/>
    <n v="18308.310000000001"/>
    <n v="18308.310000000001"/>
    <n v="0"/>
    <n v="7323.3240000000005"/>
    <x v="0"/>
  </r>
  <r>
    <s v="       102289"/>
    <s v="102289"/>
    <s v="       101868"/>
    <s v="STOL"/>
    <x v="0"/>
    <s v="05.10.10"/>
    <s v="01.11.10"/>
    <n v="12.5"/>
    <n v="1"/>
    <n v="1237.43"/>
    <n v="1237.43"/>
    <n v="0"/>
    <n v="494.97200000000004"/>
    <x v="0"/>
  </r>
  <r>
    <s v="       102290"/>
    <s v="102290"/>
    <s v="       101827"/>
    <s v="STABILIZIRANI IZVOR NAPAJ"/>
    <x v="1"/>
    <s v="07.10.09"/>
    <s v="01.11.09"/>
    <n v="20"/>
    <n v="1"/>
    <n v="8774.24"/>
    <n v="8774.24"/>
    <n v="0"/>
    <n v="3509.6959999999999"/>
    <x v="0"/>
  </r>
  <r>
    <s v="       102292"/>
    <s v="102292"/>
    <s v="       100247"/>
    <s v="GEOFON TRIAKSIALNI+USB AD"/>
    <x v="1"/>
    <s v="29.04.05"/>
    <s v="01.05.05"/>
    <n v="20"/>
    <n v="1"/>
    <n v="5629.11"/>
    <n v="5629.11"/>
    <n v="0"/>
    <n v="2251.6439999999998"/>
    <x v="0"/>
  </r>
  <r>
    <s v="       102295"/>
    <s v="102295"/>
    <s v="       101703"/>
    <s v="SENZOR POMAKA RDP LDC500A"/>
    <x v="1"/>
    <s v="02.09.08"/>
    <s v="01.10.08"/>
    <n v="20"/>
    <n v="1"/>
    <n v="4018.39"/>
    <n v="4018.39"/>
    <n v="0"/>
    <n v="1607.356"/>
    <x v="0"/>
  </r>
  <r>
    <s v="       102296"/>
    <s v="102296"/>
    <s v="       101704"/>
    <s v="SENZOR POMAKA RDP LDC500C"/>
    <x v="1"/>
    <s v="02.09.08"/>
    <s v="01.10.08"/>
    <n v="20"/>
    <n v="1"/>
    <n v="3964.27"/>
    <n v="3964.27"/>
    <n v="0"/>
    <n v="1585.7080000000001"/>
    <x v="0"/>
  </r>
  <r>
    <s v="       102297"/>
    <s v="102297"/>
    <s v="       100357"/>
    <s v="KAMERA SUPER BRZA TSHRCS"/>
    <x v="2"/>
    <s v="12.09.08"/>
    <s v="01.10.08"/>
    <n v="20"/>
    <n v="1"/>
    <n v="85650.72"/>
    <n v="85650.72"/>
    <n v="0"/>
    <n v="34260.288"/>
    <x v="0"/>
  </r>
  <r>
    <s v="       102298"/>
    <s v="102298"/>
    <s v="       100509"/>
    <s v="MEMORIJA ZA KAMERU TSHRCS"/>
    <x v="2"/>
    <s v="12.09.08"/>
    <s v="01.10.08"/>
    <n v="20"/>
    <n v="1"/>
    <n v="16055.470000000001"/>
    <n v="16055.470000000001"/>
    <n v="0"/>
    <n v="6422.188000000001"/>
    <x v="0"/>
  </r>
  <r>
    <s v="       102299"/>
    <s v="102299"/>
    <s v="       101371"/>
    <s v="PRIBOR ZA KAMERU TSHRCS"/>
    <x v="2"/>
    <s v="12.09.08"/>
    <s v="01.10.08"/>
    <n v="20"/>
    <n v="1"/>
    <n v="27055.62"/>
    <n v="27055.62"/>
    <n v="0"/>
    <n v="10822.248"/>
    <x v="0"/>
  </r>
  <r>
    <s v="       102300"/>
    <s v="102300"/>
    <s v="       100298"/>
    <s v="HLADILO I POJAČALO HLADIL"/>
    <x v="1"/>
    <s v="07.09.09"/>
    <s v="01.10.09"/>
    <n v="20"/>
    <n v="1"/>
    <n v="66635.790000000008"/>
    <n v="66635.790000000008"/>
    <n v="0"/>
    <n v="26654.316000000006"/>
    <x v="0"/>
  </r>
  <r>
    <s v="       102302"/>
    <s v="102302"/>
    <s v="       100322"/>
    <s v="INST.ZA MJERENJE OTPORA,"/>
    <x v="1"/>
    <s v="10.11.09"/>
    <s v="01.12.09"/>
    <n v="20"/>
    <n v="1"/>
    <n v="13589.04"/>
    <n v="13589.04"/>
    <n v="0"/>
    <n v="5435.6160000000009"/>
    <x v="0"/>
  </r>
  <r>
    <s v="       102303"/>
    <s v="102303"/>
    <s v="       101166"/>
    <s v="OSJETILO TLAKA ZA PODVODN"/>
    <x v="1"/>
    <s v="13.11.09"/>
    <s v="01.12.09"/>
    <n v="20"/>
    <n v="1"/>
    <n v="17146.41"/>
    <n v="17146.41"/>
    <n v="0"/>
    <n v="6858.5640000000003"/>
    <x v="0"/>
  </r>
  <r>
    <s v="       102305"/>
    <s v="102305"/>
    <s v="       100243"/>
    <s v="GEOFON DIN"/>
    <x v="1"/>
    <s v="30.01.06"/>
    <s v="01.02.06"/>
    <n v="20"/>
    <n v="1"/>
    <n v="11283.01"/>
    <n v="11283.01"/>
    <n v="0"/>
    <n v="4513.2040000000006"/>
    <x v="0"/>
  </r>
  <r>
    <s v="       102306"/>
    <s v="102306"/>
    <s v="       101295"/>
    <s v="POJAČALO C 80-60-300"/>
    <x v="1"/>
    <s v="21.11.07"/>
    <s v="01.12.07"/>
    <n v="20"/>
    <n v="1"/>
    <n v="26981.350000000002"/>
    <n v="26981.350000000002"/>
    <n v="0"/>
    <n v="10792.54"/>
    <x v="0"/>
  </r>
  <r>
    <s v="       102307"/>
    <s v="102307"/>
    <s v="       100115"/>
    <s v="DIGITALNI MANOMETAR LED"/>
    <x v="1"/>
    <s v="07.10.09"/>
    <s v="01.11.09"/>
    <n v="20"/>
    <n v="1"/>
    <n v="3948.3"/>
    <n v="3948.3"/>
    <n v="0"/>
    <n v="1579.3200000000002"/>
    <x v="0"/>
  </r>
  <r>
    <s v="       102308"/>
    <s v="102308"/>
    <s v="       101297"/>
    <s v="POJAČALO NABOJA CI-50-01"/>
    <x v="1"/>
    <s v="21.11.07"/>
    <s v="01.12.07"/>
    <n v="20"/>
    <n v="1"/>
    <n v="3827.13"/>
    <n v="3827.13"/>
    <n v="0"/>
    <n v="1530.8520000000001"/>
    <x v="0"/>
  </r>
  <r>
    <s v="       102309"/>
    <s v="102309"/>
    <s v="       102195"/>
    <s v="STOLAC UREDSKI"/>
    <x v="0"/>
    <s v="30.05.11"/>
    <s v="01.06.11"/>
    <n v="12.5"/>
    <n v="1"/>
    <n v="554.4"/>
    <n v="554.4"/>
    <n v="0"/>
    <n v="221.76"/>
    <x v="0"/>
  </r>
  <r>
    <s v="       102310"/>
    <s v="102310"/>
    <s v="       102195"/>
    <s v="STOLAC UREDSKI"/>
    <x v="0"/>
    <s v="30.05.11"/>
    <s v="01.06.11"/>
    <n v="12.5"/>
    <n v="1"/>
    <n v="554.4"/>
    <n v="554.4"/>
    <n v="0"/>
    <n v="221.76"/>
    <x v="0"/>
  </r>
  <r>
    <s v="       102311"/>
    <s v="102311"/>
    <s v="       102195"/>
    <s v="STOLAC UREDSKI"/>
    <x v="0"/>
    <s v="30.05.11"/>
    <s v="01.06.11"/>
    <n v="12.5"/>
    <n v="1"/>
    <n v="554.4"/>
    <n v="554.4"/>
    <n v="0"/>
    <n v="221.76"/>
    <x v="0"/>
  </r>
  <r>
    <s v="       102312"/>
    <s v="102312"/>
    <s v="       102195"/>
    <s v="STOLAC UREDSKI"/>
    <x v="0"/>
    <s v="31.05.11"/>
    <s v="01.06.11"/>
    <n v="12.5"/>
    <n v="1"/>
    <n v="554.4"/>
    <n v="554.4"/>
    <n v="0"/>
    <n v="221.76"/>
    <x v="0"/>
  </r>
  <r>
    <s v="       102313"/>
    <s v="102313"/>
    <s v="       100246"/>
    <s v="GEOFON TRIAKSALNI DIN"/>
    <x v="1"/>
    <s v="13.06.05"/>
    <s v="01.07.05"/>
    <n v="20"/>
    <n v="1"/>
    <n v="8361.24"/>
    <n v="8361.24"/>
    <n v="0"/>
    <n v="3344.4960000000001"/>
    <x v="0"/>
  </r>
  <r>
    <s v="       102314"/>
    <s v="102314"/>
    <s v="       101997"/>
    <s v="Stol radni"/>
    <x v="0"/>
    <s v="30.05.11"/>
    <s v="01.06.11"/>
    <n v="12.5"/>
    <n v="1"/>
    <n v="1592.8500000000001"/>
    <n v="1592.8500000000001"/>
    <n v="0"/>
    <n v="637.1400000000001"/>
    <x v="0"/>
  </r>
  <r>
    <s v="       102315"/>
    <s v="102315"/>
    <s v="       101997"/>
    <s v="Stol radni"/>
    <x v="0"/>
    <s v="30.05.11"/>
    <s v="01.06.11"/>
    <n v="12.5"/>
    <n v="1"/>
    <n v="1909.95"/>
    <n v="1909.95"/>
    <n v="0"/>
    <n v="763.98"/>
    <x v="0"/>
  </r>
  <r>
    <s v="       102316"/>
    <s v="102316"/>
    <s v="       101997"/>
    <s v="Stol radni"/>
    <x v="0"/>
    <s v="30.05.11"/>
    <s v="01.06.11"/>
    <n v="12.5"/>
    <n v="1"/>
    <n v="1465.8"/>
    <n v="1465.8"/>
    <n v="0"/>
    <n v="586.32000000000005"/>
    <x v="0"/>
  </r>
  <r>
    <s v="       102317"/>
    <s v="102317"/>
    <s v="       100943"/>
    <s v="ORMAR KUTNI"/>
    <x v="0"/>
    <s v="30.05.11"/>
    <s v="01.06.11"/>
    <n v="12.5"/>
    <n v="1"/>
    <n v="6985.6500000000005"/>
    <n v="6985.6500000000005"/>
    <n v="0"/>
    <n v="2794.26"/>
    <x v="0"/>
  </r>
  <r>
    <s v="       102318"/>
    <s v="102318"/>
    <s v="       100943"/>
    <s v="ORMAR KUTNI"/>
    <x v="0"/>
    <s v="30.05.11"/>
    <s v="01.06.11"/>
    <n v="12.5"/>
    <n v="1"/>
    <n v="8907.15"/>
    <n v="8907.15"/>
    <n v="0"/>
    <n v="3562.86"/>
    <x v="0"/>
  </r>
  <r>
    <s v="       102319"/>
    <s v="102319"/>
    <s v="       101146"/>
    <s v="ORMARIĆ UGRADBENI"/>
    <x v="0"/>
    <s v="30.05.11"/>
    <s v="01.06.11"/>
    <n v="12.5"/>
    <n v="1"/>
    <n v="1102.5"/>
    <n v="1102.5"/>
    <n v="0"/>
    <n v="441"/>
    <x v="0"/>
  </r>
  <r>
    <s v="       102320"/>
    <s v="102320"/>
    <s v="       101151"/>
    <s v="ORMARIĆ VISEĆI"/>
    <x v="0"/>
    <s v="30.05.11"/>
    <s v="01.06.11"/>
    <n v="12.5"/>
    <n v="1"/>
    <n v="1615.95"/>
    <n v="1615.95"/>
    <n v="0"/>
    <n v="646.38000000000011"/>
    <x v="0"/>
  </r>
  <r>
    <s v="       102321"/>
    <s v="102321"/>
    <s v="       101296"/>
    <s v="POJAČALO NABOJA CI-50-001"/>
    <x v="1"/>
    <s v="21.11.07"/>
    <s v="01.12.07"/>
    <n v="20"/>
    <n v="1"/>
    <n v="3827.13"/>
    <n v="3827.13"/>
    <n v="0"/>
    <n v="1530.8520000000001"/>
    <x v="0"/>
  </r>
  <r>
    <s v="       102322"/>
    <s v="102322"/>
    <s v="       100513"/>
    <s v="MIKROFON A"/>
    <x v="1"/>
    <s v="30.11.07"/>
    <s v="01.12.07"/>
    <n v="20"/>
    <n v="1"/>
    <n v="5626.2"/>
    <n v="5626.2"/>
    <n v="0"/>
    <n v="2250.48"/>
    <x v="0"/>
  </r>
  <r>
    <s v="       102335"/>
    <s v="102335"/>
    <s v="       101830"/>
    <s v="STALAK KONTROLNI"/>
    <x v="1"/>
    <s v="08.07.11"/>
    <s v="01.08.11"/>
    <n v="20"/>
    <n v="1"/>
    <n v="1200"/>
    <n v="1200"/>
    <n v="0"/>
    <n v="480"/>
    <x v="0"/>
  </r>
  <r>
    <s v="       102363"/>
    <s v="102363"/>
    <s v="       101728"/>
    <s v="SITA LABORAT.KOMPLET/PROC"/>
    <x v="1"/>
    <s v="01.01.97"/>
    <s v="01.02.97"/>
    <n v="20"/>
    <n v="1"/>
    <n v="5500"/>
    <n v="5500"/>
    <n v="0"/>
    <n v="2200"/>
    <x v="0"/>
  </r>
  <r>
    <s v="       102365"/>
    <s v="102365"/>
    <s v="       100582"/>
    <s v="MJEŠALICA LAB. UM 404"/>
    <x v="1"/>
    <s v="01.01.97"/>
    <s v="01.02.97"/>
    <n v="20"/>
    <n v="1"/>
    <n v="2719.11"/>
    <n v="2719.11"/>
    <n v="0"/>
    <n v="1087.644"/>
    <x v="0"/>
  </r>
  <r>
    <s v="       102366"/>
    <s v="102366"/>
    <s v="       100017"/>
    <s v="ANALIZATOR DIMNIH PLINOVA"/>
    <x v="1"/>
    <s v="31.01.00"/>
    <s v="01.02.00"/>
    <n v="20"/>
    <n v="1"/>
    <n v="53352.18"/>
    <n v="53352.18"/>
    <n v="0"/>
    <n v="21340.872000000003"/>
    <x v="0"/>
  </r>
  <r>
    <s v="       102368"/>
    <s v="102368"/>
    <s v="       100715"/>
    <s v="MONITOR SAMSUNG 19&quot;"/>
    <x v="2"/>
    <s v="11.09.06"/>
    <s v="01.10.06"/>
    <n v="25"/>
    <n v="1"/>
    <n v="2598.6"/>
    <n v="2598.6"/>
    <n v="0"/>
    <n v="1039.44"/>
    <x v="0"/>
  </r>
  <r>
    <s v="       102369"/>
    <s v="102369"/>
    <s v="       101595"/>
    <s v="RAČUNALO INTEL D965"/>
    <x v="2"/>
    <s v="11.09.06"/>
    <s v="01.10.06"/>
    <n v="25"/>
    <n v="1"/>
    <n v="6598.31"/>
    <n v="6598.31"/>
    <n v="0"/>
    <n v="2639.3240000000005"/>
    <x v="0"/>
  </r>
  <r>
    <s v="       102371"/>
    <s v="102371"/>
    <s v="       100620"/>
    <s v="MON.SAMSUNG 24&quot;"/>
    <x v="1"/>
    <s v="02.06.10"/>
    <s v="01.07.10"/>
    <n v="25"/>
    <n v="1"/>
    <n v="1797.44"/>
    <n v="1797.44"/>
    <n v="0"/>
    <n v="718.97600000000011"/>
    <x v="0"/>
  </r>
  <r>
    <s v="       102372"/>
    <s v="102372"/>
    <s v="       101476"/>
    <s v="RAČ.ASUS P6T,Intel X58"/>
    <x v="2"/>
    <s v="02.06.10"/>
    <s v="01.07.10"/>
    <n v="25"/>
    <n v="1"/>
    <n v="9106.2800000000007"/>
    <n v="9106.2800000000007"/>
    <n v="0"/>
    <n v="3642.5120000000006"/>
    <x v="0"/>
  </r>
  <r>
    <s v="       102373"/>
    <s v="102373"/>
    <s v="       102600"/>
    <s v="VJEŠALICA ZIDNA"/>
    <x v="1"/>
    <s v="01.01.97"/>
    <s v="01.02.97"/>
    <n v="12.5"/>
    <n v="1"/>
    <n v="565.36"/>
    <n v="565.36"/>
    <n v="0"/>
    <n v="226.14400000000001"/>
    <x v="0"/>
  </r>
  <r>
    <s v="       102374"/>
    <s v="102374"/>
    <s v="       101128"/>
    <s v="ORMARIĆ S LADICAMA"/>
    <x v="0"/>
    <s v="01.01.97"/>
    <s v="01.02.97"/>
    <n v="12.5"/>
    <n v="1"/>
    <n v="226.07"/>
    <n v="226.07"/>
    <n v="0"/>
    <n v="90.427999999999997"/>
    <x v="0"/>
  </r>
  <r>
    <s v="       102375"/>
    <s v="102375"/>
    <s v="       102062"/>
    <s v="STOL RADNI S LADICAMA"/>
    <x v="0"/>
    <s v="01.01.97"/>
    <s v="01.02.97"/>
    <n v="12.5"/>
    <n v="1"/>
    <n v="847.91"/>
    <n v="847.91"/>
    <n v="0"/>
    <n v="339.16399999999999"/>
    <x v="0"/>
  </r>
  <r>
    <s v="       102376"/>
    <s v="102376"/>
    <s v="       102062"/>
    <s v="STOL RADNI S LADICAMA"/>
    <x v="0"/>
    <s v="01.01.97"/>
    <s v="01.02.97"/>
    <n v="12.5"/>
    <n v="1"/>
    <n v="1130.45"/>
    <n v="1130.45"/>
    <n v="0"/>
    <n v="452.18000000000006"/>
    <x v="0"/>
  </r>
  <r>
    <s v="       102377"/>
    <s v="102377"/>
    <s v="       100749"/>
    <s v="NASTAVAK ZA VITRINU"/>
    <x v="1"/>
    <s v="01.01.97"/>
    <s v="01.02.97"/>
    <n v="12.5"/>
    <n v="1"/>
    <n v="565.22"/>
    <n v="565.22"/>
    <n v="0"/>
    <n v="226.08800000000002"/>
    <x v="0"/>
  </r>
  <r>
    <s v="       102378"/>
    <s v="102378"/>
    <s v="       100749"/>
    <s v="NASTAVAK ZA VITRINU"/>
    <x v="1"/>
    <s v="01.01.97"/>
    <s v="01.02.97"/>
    <n v="12.5"/>
    <n v="1"/>
    <n v="565.23"/>
    <n v="565.23"/>
    <n v="0"/>
    <n v="226.09200000000001"/>
    <x v="0"/>
  </r>
  <r>
    <s v="       102379"/>
    <s v="102379"/>
    <s v="       100749"/>
    <s v="NASTAVAK ZA VITRINU"/>
    <x v="1"/>
    <s v="01.01.97"/>
    <s v="01.02.97"/>
    <n v="12.5"/>
    <n v="1"/>
    <n v="565.23"/>
    <n v="565.23"/>
    <n v="0"/>
    <n v="226.09200000000001"/>
    <x v="0"/>
  </r>
  <r>
    <s v="       102380"/>
    <s v="102380"/>
    <s v="       100749"/>
    <s v="NASTAVAK ZA VITRINU"/>
    <x v="1"/>
    <s v="01.01.97"/>
    <s v="01.02.97"/>
    <n v="12.5"/>
    <n v="1"/>
    <n v="565.23"/>
    <n v="565.23"/>
    <n v="0"/>
    <n v="226.09200000000001"/>
    <x v="0"/>
  </r>
  <r>
    <s v="       102381"/>
    <s v="102381"/>
    <s v="       102554"/>
    <s v="VITRINA"/>
    <x v="0"/>
    <s v="01.01.97"/>
    <s v="01.02.97"/>
    <n v="12.5"/>
    <n v="1"/>
    <n v="847.84"/>
    <n v="847.84"/>
    <n v="0"/>
    <n v="339.13600000000002"/>
    <x v="0"/>
  </r>
  <r>
    <s v="       102382"/>
    <s v="102382"/>
    <s v="       102554"/>
    <s v="VITRINA"/>
    <x v="0"/>
    <s v="01.01.97"/>
    <s v="01.02.97"/>
    <n v="12.5"/>
    <n v="1"/>
    <n v="847.84"/>
    <n v="847.84"/>
    <n v="0"/>
    <n v="339.13600000000002"/>
    <x v="0"/>
  </r>
  <r>
    <s v="       102383"/>
    <s v="102383"/>
    <s v="       102554"/>
    <s v="VITRINA"/>
    <x v="0"/>
    <s v="01.01.97"/>
    <s v="01.02.97"/>
    <n v="12.5"/>
    <n v="1"/>
    <n v="847.84"/>
    <n v="847.84"/>
    <n v="0"/>
    <n v="339.13600000000002"/>
    <x v="0"/>
  </r>
  <r>
    <s v="       102384"/>
    <s v="102384"/>
    <s v="       102554"/>
    <s v="VITRINA"/>
    <x v="0"/>
    <s v="01.01.97"/>
    <s v="01.02.97"/>
    <n v="12.5"/>
    <n v="1"/>
    <n v="847.85"/>
    <n v="847.85"/>
    <n v="0"/>
    <n v="339.14000000000004"/>
    <x v="0"/>
  </r>
  <r>
    <s v="       102385"/>
    <s v="102385"/>
    <s v="       101073"/>
    <s v="ORMAR ZA KNJIGE OSTAKLJ."/>
    <x v="0"/>
    <s v="01.01.97"/>
    <s v="01.02.97"/>
    <n v="12.5"/>
    <n v="1"/>
    <n v="452.17"/>
    <n v="452.17"/>
    <n v="0"/>
    <n v="180.86800000000002"/>
    <x v="0"/>
  </r>
  <r>
    <s v="       102386"/>
    <s v="102386"/>
    <s v="       100920"/>
    <s v="ORMAR GARDEROBNI"/>
    <x v="0"/>
    <s v="01.01.97"/>
    <s v="01.02.97"/>
    <n v="12.5"/>
    <n v="1"/>
    <n v="282.68"/>
    <n v="282.68"/>
    <n v="0"/>
    <n v="113.072"/>
    <x v="0"/>
  </r>
  <r>
    <s v="       102387"/>
    <s v="102387"/>
    <s v="       102348"/>
    <s v="TABLET APPLE iPAD AIR16GB"/>
    <x v="2"/>
    <s v="30.10.14"/>
    <s v="01.11.14"/>
    <n v="25"/>
    <n v="1"/>
    <n v="4082.4900000000002"/>
    <n v="4082.4900000000002"/>
    <n v="0"/>
    <n v="1632.9960000000001"/>
    <x v="0"/>
  </r>
  <r>
    <s v="       102393"/>
    <s v="102393"/>
    <s v="       102235"/>
    <s v="STOLICA BEZ NASLONA STARA"/>
    <x v="0"/>
    <s v="01.01.97"/>
    <s v="01.02.97"/>
    <n v="12.5"/>
    <n v="1"/>
    <n v="56.52"/>
    <n v="56.52"/>
    <n v="0"/>
    <n v="22.608000000000004"/>
    <x v="0"/>
  </r>
  <r>
    <s v="       102394"/>
    <s v="102394"/>
    <s v="       102235"/>
    <s v="STOLICA BEZ NASLONA STARA"/>
    <x v="0"/>
    <s v="01.01.97"/>
    <s v="01.02.97"/>
    <n v="12.5"/>
    <n v="1"/>
    <n v="56.52"/>
    <n v="56.52"/>
    <n v="0"/>
    <n v="22.608000000000004"/>
    <x v="0"/>
  </r>
  <r>
    <s v="       102395"/>
    <s v="102395"/>
    <s v="       101218"/>
    <s v="PISAČ HP LASER JET 1100"/>
    <x v="2"/>
    <s v="18.01.01"/>
    <s v="01.02.01"/>
    <n v="25"/>
    <n v="1"/>
    <n v="3750.89"/>
    <n v="3750.89"/>
    <n v="0"/>
    <n v="1500.356"/>
    <x v="0"/>
  </r>
  <r>
    <s v="       102397"/>
    <s v="102397"/>
    <s v="       101072"/>
    <s v="ORMAR ZA KNJIGE I ARHIVU"/>
    <x v="0"/>
    <s v="01.01.97"/>
    <s v="01.02.97"/>
    <n v="12.5"/>
    <n v="1"/>
    <n v="141.30000000000001"/>
    <n v="141.30000000000001"/>
    <n v="0"/>
    <n v="56.52000000000001"/>
    <x v="0"/>
  </r>
  <r>
    <s v="       102398"/>
    <s v="102398"/>
    <s v="       101954"/>
    <s v="STOL LAB.ZA 5 MJESTA"/>
    <x v="0"/>
    <s v="01.01.97"/>
    <s v="01.02.97"/>
    <n v="12.5"/>
    <n v="1"/>
    <n v="3317.06"/>
    <n v="3317.06"/>
    <n v="0"/>
    <n v="1326.8240000000001"/>
    <x v="0"/>
  </r>
  <r>
    <s v="       102399"/>
    <s v="102399"/>
    <s v="       101953"/>
    <s v="STOL LAB.ZA 2 MJESTA"/>
    <x v="0"/>
    <s v="01.01.97"/>
    <s v="01.02.97"/>
    <n v="12.5"/>
    <n v="1"/>
    <n v="4289.34"/>
    <n v="4289.34"/>
    <n v="0"/>
    <n v="1715.7360000000001"/>
    <x v="0"/>
  </r>
  <r>
    <s v="       102400"/>
    <s v="102400"/>
    <s v="       101997"/>
    <s v="Stol radni"/>
    <x v="0"/>
    <s v="26.03.09"/>
    <s v="01.04.09"/>
    <n v="12.5"/>
    <n v="1"/>
    <n v="1632.8500000000001"/>
    <n v="1632.8500000000001"/>
    <n v="0"/>
    <n v="653.1400000000001"/>
    <x v="0"/>
  </r>
  <r>
    <s v="       102401"/>
    <s v="102401"/>
    <s v="       101300"/>
    <s v="Pokretna kazeta"/>
    <x v="1"/>
    <s v="26.03.09"/>
    <s v="01.04.09"/>
    <n v="12.5"/>
    <n v="1"/>
    <n v="925.44"/>
    <n v="925.44"/>
    <n v="0"/>
    <n v="370.17600000000004"/>
    <x v="0"/>
  </r>
  <r>
    <s v="       102402"/>
    <s v="102402"/>
    <s v="       101028"/>
    <s v="ORMAR VISOKI"/>
    <x v="0"/>
    <s v="26.03.09"/>
    <s v="01.04.09"/>
    <n v="12.5"/>
    <n v="1"/>
    <n v="1342"/>
    <n v="1342"/>
    <n v="0"/>
    <n v="536.80000000000007"/>
    <x v="0"/>
  </r>
  <r>
    <s v="       102403"/>
    <s v="102403"/>
    <s v="       100192"/>
    <s v="Fotelja uredska"/>
    <x v="0"/>
    <s v="26.03.09"/>
    <s v="01.04.09"/>
    <n v="12.5"/>
    <n v="1"/>
    <n v="575.35"/>
    <n v="575.35"/>
    <n v="0"/>
    <n v="230.14000000000001"/>
    <x v="0"/>
  </r>
  <r>
    <s v="       102404"/>
    <s v="102404"/>
    <s v="       101574"/>
    <s v="RAČUNALO HP PRODESK 400G1"/>
    <x v="2"/>
    <s v="11.06.14"/>
    <s v="01.07.14"/>
    <n v="25"/>
    <n v="1"/>
    <n v="5086.58"/>
    <n v="5086.58"/>
    <n v="0"/>
    <n v="2034.6320000000001"/>
    <x v="0"/>
  </r>
  <r>
    <s v="       102405"/>
    <s v="102405"/>
    <s v="       100645"/>
    <s v="Monitor 24&quot; Dell"/>
    <x v="2"/>
    <s v="11.06.14"/>
    <s v="01.07.14"/>
    <n v="25"/>
    <n v="1"/>
    <n v="1958.8700000000001"/>
    <n v="1958.8700000000001"/>
    <n v="0"/>
    <n v="783.54800000000012"/>
    <x v="0"/>
  </r>
  <r>
    <s v="       102406"/>
    <s v="102406"/>
    <s v="       100527"/>
    <s v="MIKROSKOP"/>
    <x v="1"/>
    <s v="01.01.97"/>
    <s v="01.02.97"/>
    <n v="20"/>
    <n v="1"/>
    <n v="2775.4"/>
    <n v="2775.4"/>
    <n v="0"/>
    <n v="1110.1600000000001"/>
    <x v="0"/>
  </r>
  <r>
    <s v="       102407"/>
    <s v="102407"/>
    <s v="       100109"/>
    <s v="DIGESTOR /PROC."/>
    <x v="1"/>
    <s v="01.01.97"/>
    <s v="01.02.97"/>
    <n v="20"/>
    <n v="1"/>
    <n v="2525.71"/>
    <n v="2525.71"/>
    <n v="0"/>
    <n v="1010.2840000000001"/>
    <x v="0"/>
  </r>
  <r>
    <s v="       102413"/>
    <s v="102413"/>
    <s v="       102600"/>
    <s v="VJEŠALICA ZIDNA"/>
    <x v="1"/>
    <s v="01.01.97"/>
    <s v="01.02.97"/>
    <n v="12.5"/>
    <n v="1"/>
    <n v="56.49"/>
    <n v="56.49"/>
    <n v="0"/>
    <n v="22.596000000000004"/>
    <x v="0"/>
  </r>
  <r>
    <s v="       102414"/>
    <s v="102414"/>
    <s v="       100645"/>
    <s v="Monitor 24&quot; Dell"/>
    <x v="2"/>
    <s v="11.06.14"/>
    <s v="01.07.14"/>
    <n v="25"/>
    <n v="1"/>
    <n v="1958.8700000000001"/>
    <n v="1958.8700000000001"/>
    <n v="0"/>
    <n v="783.54800000000012"/>
    <x v="0"/>
  </r>
  <r>
    <s v="       102415"/>
    <s v="102415"/>
    <s v="       100968"/>
    <s v="ORMAR ROLO"/>
    <x v="0"/>
    <s v="01.01.97"/>
    <s v="01.02.97"/>
    <n v="12.5"/>
    <n v="1"/>
    <n v="1130.48"/>
    <n v="1130.48"/>
    <n v="0"/>
    <n v="452.19200000000001"/>
    <x v="0"/>
  </r>
  <r>
    <s v="       102416"/>
    <s v="102416"/>
    <s v="       100968"/>
    <s v="ORMAR ROLO"/>
    <x v="0"/>
    <s v="01.01.97"/>
    <s v="01.02.97"/>
    <n v="12.5"/>
    <n v="1"/>
    <n v="1130.48"/>
    <n v="1130.48"/>
    <n v="0"/>
    <n v="452.19200000000001"/>
    <x v="0"/>
  </r>
  <r>
    <s v="       102417"/>
    <s v="102417"/>
    <s v="       100968"/>
    <s v="ORMAR ROLO"/>
    <x v="0"/>
    <s v="01.01.97"/>
    <s v="01.02.97"/>
    <n v="12.5"/>
    <n v="1"/>
    <n v="1130.48"/>
    <n v="1130.48"/>
    <n v="0"/>
    <n v="452.19200000000001"/>
    <x v="0"/>
  </r>
  <r>
    <s v="       102418"/>
    <s v="102418"/>
    <s v="       100968"/>
    <s v="ORMAR ROLO"/>
    <x v="0"/>
    <s v="01.01.97"/>
    <s v="01.02.97"/>
    <n v="12.5"/>
    <n v="1"/>
    <n v="1130.48"/>
    <n v="1130.48"/>
    <n v="0"/>
    <n v="452.19200000000001"/>
    <x v="0"/>
  </r>
  <r>
    <s v="       102419"/>
    <s v="102419"/>
    <s v="       100968"/>
    <s v="ORMAR ROLO"/>
    <x v="0"/>
    <s v="01.01.97"/>
    <s v="01.02.97"/>
    <n v="12.5"/>
    <n v="1"/>
    <n v="1130.48"/>
    <n v="1130.48"/>
    <n v="0"/>
    <n v="452.19200000000001"/>
    <x v="0"/>
  </r>
  <r>
    <s v="       102420"/>
    <s v="102420"/>
    <s v="       100968"/>
    <s v="ORMAR ROLO"/>
    <x v="0"/>
    <s v="01.01.97"/>
    <s v="01.02.97"/>
    <n v="12.5"/>
    <n v="1"/>
    <n v="1130.48"/>
    <n v="1130.48"/>
    <n v="0"/>
    <n v="452.19200000000001"/>
    <x v="0"/>
  </r>
  <r>
    <s v="       102421"/>
    <s v="102421"/>
    <s v="       101982"/>
    <s v="STOL PISAĆI S LAD. (PROC."/>
    <x v="0"/>
    <s v="01.01.97"/>
    <s v="01.02.97"/>
    <n v="12.5"/>
    <n v="1"/>
    <n v="282.68"/>
    <n v="282.68"/>
    <n v="0"/>
    <n v="113.072"/>
    <x v="0"/>
  </r>
  <r>
    <s v="       102422"/>
    <s v="102422"/>
    <s v="       101067"/>
    <s v="ORMAR ZA KNJIGE"/>
    <x v="0"/>
    <s v="01.01.97"/>
    <s v="01.02.97"/>
    <n v="12.5"/>
    <n v="1"/>
    <n v="1413.09"/>
    <n v="1413.09"/>
    <n v="0"/>
    <n v="565.23599999999999"/>
    <x v="0"/>
  </r>
  <r>
    <s v="       102423"/>
    <s v="102423"/>
    <s v="       101067"/>
    <s v="ORMAR ZA KNJIGE"/>
    <x v="0"/>
    <s v="01.01.97"/>
    <s v="01.02.97"/>
    <n v="12.5"/>
    <n v="1"/>
    <n v="1413.09"/>
    <n v="1413.09"/>
    <n v="0"/>
    <n v="565.23599999999999"/>
    <x v="0"/>
  </r>
  <r>
    <s v="       102424"/>
    <s v="102424"/>
    <s v="       101067"/>
    <s v="ORMAR ZA KNJIGE"/>
    <x v="0"/>
    <s v="01.01.97"/>
    <s v="01.02.97"/>
    <n v="12.5"/>
    <n v="1"/>
    <n v="1413.09"/>
    <n v="1413.09"/>
    <n v="0"/>
    <n v="565.23599999999999"/>
    <x v="0"/>
  </r>
  <r>
    <s v="       102425"/>
    <s v="102425"/>
    <s v="       101067"/>
    <s v="ORMAR ZA KNJIGE"/>
    <x v="0"/>
    <s v="01.01.97"/>
    <s v="01.02.97"/>
    <n v="12.5"/>
    <n v="1"/>
    <n v="1413.09"/>
    <n v="1413.09"/>
    <n v="0"/>
    <n v="565.23599999999999"/>
    <x v="0"/>
  </r>
  <r>
    <s v="       102426"/>
    <s v="102426"/>
    <s v="       101067"/>
    <s v="ORMAR ZA KNJIGE"/>
    <x v="0"/>
    <s v="01.01.97"/>
    <s v="01.02.97"/>
    <n v="12.5"/>
    <n v="1"/>
    <n v="1413.09"/>
    <n v="1413.09"/>
    <n v="0"/>
    <n v="565.23599999999999"/>
    <x v="0"/>
  </r>
  <r>
    <s v="       102427"/>
    <s v="102427"/>
    <s v="       100920"/>
    <s v="ORMAR GARDEROBNI"/>
    <x v="0"/>
    <s v="01.01.97"/>
    <s v="01.02.97"/>
    <n v="12.5"/>
    <n v="1"/>
    <n v="282.61"/>
    <n v="282.61"/>
    <n v="0"/>
    <n v="113.04400000000001"/>
    <x v="0"/>
  </r>
  <r>
    <s v="       102428"/>
    <s v="102428"/>
    <s v="       102284"/>
    <s v="STOLICA UREDSKA-TAPECIR."/>
    <x v="0"/>
    <s v="01.01.97"/>
    <s v="01.02.97"/>
    <n v="12.5"/>
    <n v="1"/>
    <n v="565.23"/>
    <n v="565.23"/>
    <n v="0"/>
    <n v="226.09200000000001"/>
    <x v="0"/>
  </r>
  <r>
    <s v="       102429"/>
    <s v="102429"/>
    <s v="       102280"/>
    <s v="STOLICA TAPECIRANA"/>
    <x v="0"/>
    <s v="01.01.97"/>
    <s v="01.02.97"/>
    <n v="12.5"/>
    <n v="1"/>
    <n v="452.18"/>
    <n v="452.18"/>
    <n v="0"/>
    <n v="180.87200000000001"/>
    <x v="0"/>
  </r>
  <r>
    <s v="       102430"/>
    <s v="102430"/>
    <s v="       102280"/>
    <s v="STOLICA TAPECIRANA"/>
    <x v="0"/>
    <s v="01.01.97"/>
    <s v="01.02.97"/>
    <n v="12.5"/>
    <n v="1"/>
    <n v="452.18"/>
    <n v="452.18"/>
    <n v="0"/>
    <n v="180.87200000000001"/>
    <x v="0"/>
  </r>
  <r>
    <s v="       102431"/>
    <s v="102431"/>
    <s v="       102284"/>
    <s v="STOLICA UREDSKA-TAPECIR."/>
    <x v="0"/>
    <s v="01.01.97"/>
    <s v="01.02.97"/>
    <n v="12.5"/>
    <n v="1"/>
    <n v="565.22"/>
    <n v="565.22"/>
    <n v="0"/>
    <n v="226.08800000000002"/>
    <x v="0"/>
  </r>
  <r>
    <s v="       102432"/>
    <s v="102432"/>
    <s v="       102280"/>
    <s v="STOLICA TAPECIRANA"/>
    <x v="0"/>
    <s v="01.01.97"/>
    <s v="01.02.97"/>
    <n v="12.5"/>
    <n v="1"/>
    <n v="452.18"/>
    <n v="452.18"/>
    <n v="0"/>
    <n v="180.87200000000001"/>
    <x v="0"/>
  </r>
  <r>
    <s v="       102433"/>
    <s v="102433"/>
    <s v="       102280"/>
    <s v="STOLICA TAPECIRANA"/>
    <x v="0"/>
    <s v="01.01.97"/>
    <s v="01.02.97"/>
    <n v="12.5"/>
    <n v="1"/>
    <n v="452.17"/>
    <n v="452.17"/>
    <n v="0"/>
    <n v="180.86800000000002"/>
    <x v="0"/>
  </r>
  <r>
    <s v="       102434"/>
    <s v="102434"/>
    <s v="       102280"/>
    <s v="STOLICA TAPECIRANA"/>
    <x v="0"/>
    <s v="01.01.97"/>
    <s v="01.02.97"/>
    <n v="12.5"/>
    <n v="1"/>
    <n v="452.18"/>
    <n v="452.18"/>
    <n v="0"/>
    <n v="180.87200000000001"/>
    <x v="0"/>
  </r>
  <r>
    <s v="       102435"/>
    <s v="102435"/>
    <s v="       102091"/>
    <s v="STOL UREDSKI SALONSKI"/>
    <x v="0"/>
    <s v="01.01.97"/>
    <s v="01.02.97"/>
    <n v="12.5"/>
    <n v="1"/>
    <n v="282.61"/>
    <n v="282.61"/>
    <n v="0"/>
    <n v="113.04400000000001"/>
    <x v="0"/>
  </r>
  <r>
    <s v="       102436"/>
    <s v="102436"/>
    <s v="       100167"/>
    <s v="FOTELJA"/>
    <x v="0"/>
    <s v="01.01.97"/>
    <s v="01.02.97"/>
    <n v="12.5"/>
    <n v="1"/>
    <n v="565.64"/>
    <n v="565.64"/>
    <n v="0"/>
    <n v="226.256"/>
    <x v="0"/>
  </r>
  <r>
    <s v="       102437"/>
    <s v="102437"/>
    <s v="       100167"/>
    <s v="FOTELJA"/>
    <x v="0"/>
    <s v="01.01.97"/>
    <s v="01.02.97"/>
    <n v="12.5"/>
    <n v="1"/>
    <n v="565.64"/>
    <n v="565.64"/>
    <n v="0"/>
    <n v="226.256"/>
    <x v="0"/>
  </r>
  <r>
    <s v="       102438"/>
    <s v="102438"/>
    <s v="       100167"/>
    <s v="FOTELJA"/>
    <x v="0"/>
    <s v="01.01.97"/>
    <s v="01.02.97"/>
    <n v="12.5"/>
    <n v="1"/>
    <n v="565.64"/>
    <n v="565.64"/>
    <n v="0"/>
    <n v="226.256"/>
    <x v="0"/>
  </r>
  <r>
    <s v="       102439"/>
    <s v="102439"/>
    <s v="       102293"/>
    <s v="STOLIĆ KLUB"/>
    <x v="0"/>
    <s v="01.01.97"/>
    <s v="01.02.97"/>
    <n v="12.5"/>
    <n v="1"/>
    <n v="452.1"/>
    <n v="452.1"/>
    <n v="0"/>
    <n v="180.84000000000003"/>
    <x v="0"/>
  </r>
  <r>
    <s v="       102440"/>
    <s v="102440"/>
    <s v="       101268"/>
    <s v="PLOČA MALA /PROC."/>
    <x v="1"/>
    <s v="01.01.97"/>
    <s v="01.02.97"/>
    <n v="12.5"/>
    <n v="1"/>
    <n v="204.9"/>
    <n v="204.9"/>
    <n v="0"/>
    <n v="81.960000000000008"/>
    <x v="0"/>
  </r>
  <r>
    <s v="       102441"/>
    <s v="102441"/>
    <s v="       102597"/>
    <s v="VJEŠALICA STOJEĆA"/>
    <x v="1"/>
    <s v="01.01.97"/>
    <s v="01.02.97"/>
    <n v="12.5"/>
    <n v="1"/>
    <n v="28.27"/>
    <n v="28.27"/>
    <n v="0"/>
    <n v="11.308"/>
    <x v="0"/>
  </r>
  <r>
    <s v="       102442"/>
    <s v="102442"/>
    <s v="       100091"/>
    <s v="ČEKIĆ ŠMITOU"/>
    <x v="1"/>
    <s v="11.02.02"/>
    <s v="01.03.02"/>
    <n v="20"/>
    <n v="1"/>
    <n v="5655.32"/>
    <n v="5655.32"/>
    <n v="0"/>
    <n v="2262.1280000000002"/>
    <x v="0"/>
  </r>
  <r>
    <s v="       102443"/>
    <s v="102443"/>
    <s v="       100090"/>
    <s v="ČEKIĆ GEOLOŠKI"/>
    <x v="1"/>
    <s v="11.02.02"/>
    <s v="01.03.02"/>
    <n v="20"/>
    <n v="1"/>
    <n v="605.41"/>
    <n v="605.41"/>
    <n v="0"/>
    <n v="242.16399999999999"/>
    <x v="0"/>
  </r>
  <r>
    <s v="       102444"/>
    <s v="102444"/>
    <s v="       101596"/>
    <s v="RAČUNALO INTEL DQ35MPE"/>
    <x v="2"/>
    <s v="20.11.07"/>
    <s v="01.12.07"/>
    <n v="25"/>
    <n v="1"/>
    <n v="6725.91"/>
    <n v="6725.91"/>
    <n v="0"/>
    <n v="2690.364"/>
    <x v="0"/>
  </r>
  <r>
    <s v="       102445"/>
    <s v="102445"/>
    <s v="       100639"/>
    <s v="MONITOR 23&quot; DELL U2312HM"/>
    <x v="2"/>
    <s v="22.11.13"/>
    <s v="01.12.13"/>
    <n v="25"/>
    <n v="1"/>
    <n v="1185"/>
    <n v="1185"/>
    <n v="0"/>
    <n v="474"/>
    <x v="0"/>
  </r>
  <r>
    <s v="       102446"/>
    <s v="102446"/>
    <s v="       101233"/>
    <s v="PISAČ LaserJet 1010"/>
    <x v="1"/>
    <s v="17.12.04"/>
    <s v="01.01.05"/>
    <n v="25"/>
    <n v="1"/>
    <n v="1405.88"/>
    <n v="1405.88"/>
    <n v="0"/>
    <n v="562.35200000000009"/>
    <x v="0"/>
  </r>
  <r>
    <s v="       102447"/>
    <s v="102447"/>
    <s v="       102481"/>
    <s v="UREĐAJ GPS"/>
    <x v="1"/>
    <s v="25.04.05"/>
    <s v="01.05.05"/>
    <n v="20"/>
    <n v="1"/>
    <n v="2106.94"/>
    <n v="2106.94"/>
    <n v="0"/>
    <n v="842.77600000000007"/>
    <x v="0"/>
  </r>
  <r>
    <s v="       102448"/>
    <s v="102448"/>
    <s v="       100158"/>
    <s v="FAX CANON B-840"/>
    <x v="1"/>
    <s v="04.01.06"/>
    <s v="01.02.06"/>
    <n v="20"/>
    <n v="1"/>
    <n v="1296.8600000000001"/>
    <n v="1296.8600000000001"/>
    <n v="0"/>
    <n v="518.74400000000003"/>
    <x v="0"/>
  </r>
  <r>
    <s v="       102449"/>
    <s v="102449"/>
    <s v="       100220"/>
    <s v="FOTOAPARAT DIGIT.OLYMPUS"/>
    <x v="0"/>
    <s v="24.11.07"/>
    <s v="01.12.07"/>
    <n v="20"/>
    <n v="1"/>
    <n v="2631"/>
    <n v="2631"/>
    <n v="0"/>
    <n v="1052.4000000000001"/>
    <x v="0"/>
  </r>
  <r>
    <s v="       102450"/>
    <s v="102450"/>
    <s v="       100811"/>
    <s v="NOTEBOOK HP 6720s"/>
    <x v="2"/>
    <s v="20.01.09"/>
    <s v="01.02.09"/>
    <n v="25"/>
    <n v="1"/>
    <n v="3567.28"/>
    <n v="3567.28"/>
    <n v="0"/>
    <n v="1426.9120000000003"/>
    <x v="0"/>
  </r>
  <r>
    <s v="       102451"/>
    <s v="102451"/>
    <s v="       100853"/>
    <s v="OPREMA ZA ALPINIZAM"/>
    <x v="1"/>
    <s v="03.11.15"/>
    <s v="01.12.15"/>
    <n v="20"/>
    <n v="1"/>
    <n v="2272"/>
    <n v="2272"/>
    <n v="0"/>
    <n v="908.80000000000007"/>
    <x v="0"/>
  </r>
  <r>
    <s v="       102454"/>
    <s v="102454"/>
    <s v="       100789"/>
    <s v="NOTEBOOK COMPAQ 6470B"/>
    <x v="2"/>
    <s v="21.11.12"/>
    <s v="01.12.12"/>
    <n v="25"/>
    <n v="0"/>
    <n v="0"/>
    <n v="0"/>
    <n v="0"/>
    <n v="0"/>
    <x v="1"/>
  </r>
  <r>
    <s v="       102456"/>
    <s v="102456"/>
    <s v="       101348"/>
    <s v="PORT REPLIKATOR HP 120W"/>
    <x v="1"/>
    <s v="16.07.09"/>
    <s v="01.08.09"/>
    <n v="25"/>
    <n v="1"/>
    <n v="976"/>
    <n v="976"/>
    <n v="0"/>
    <n v="390.40000000000003"/>
    <x v="0"/>
  </r>
  <r>
    <s v="       102459"/>
    <s v="102459"/>
    <s v="       101621"/>
    <s v="RAČUNALO RGNF Tip13"/>
    <x v="2"/>
    <s v="17.12.09"/>
    <s v="01.01.10"/>
    <n v="25"/>
    <n v="1"/>
    <n v="4059"/>
    <n v="4059"/>
    <n v="0"/>
    <n v="1623.6000000000001"/>
    <x v="0"/>
  </r>
  <r>
    <s v="       102460"/>
    <s v="102460"/>
    <s v="       100627"/>
    <s v="MONITOR 17&quot; interaktivni"/>
    <x v="2"/>
    <s v="30.09.09"/>
    <s v="01.10.09"/>
    <n v="25"/>
    <n v="1"/>
    <n v="4447.93"/>
    <n v="4447.93"/>
    <n v="0"/>
    <n v="1779.1720000000003"/>
    <x v="0"/>
  </r>
  <r>
    <s v="       102465"/>
    <s v="102465"/>
    <s v="       101419"/>
    <s v="PROJEKTOR OPTOMA W316"/>
    <x v="1"/>
    <s v="10.10.14"/>
    <s v="01.11.14"/>
    <n v="25"/>
    <n v="1"/>
    <n v="4737.5"/>
    <n v="4737.5"/>
    <n v="0"/>
    <n v="1895"/>
    <x v="0"/>
  </r>
  <r>
    <s v="       102466"/>
    <s v="102466"/>
    <s v="       102255"/>
    <s v="STOLICA LAB."/>
    <x v="0"/>
    <s v="01.01.97"/>
    <s v="01.02.97"/>
    <n v="12.5"/>
    <n v="1"/>
    <n v="18.170000000000002"/>
    <n v="18.170000000000002"/>
    <n v="0"/>
    <n v="7.2680000000000007"/>
    <x v="0"/>
  </r>
  <r>
    <s v="       102467"/>
    <s v="102467"/>
    <s v="       101072"/>
    <s v="ORMAR ZA KNJIGE I ARHIVU"/>
    <x v="0"/>
    <s v="01.01.97"/>
    <s v="01.02.97"/>
    <n v="12.5"/>
    <n v="1"/>
    <n v="141.32"/>
    <n v="141.32"/>
    <n v="0"/>
    <n v="56.527999999999999"/>
    <x v="0"/>
  </r>
  <r>
    <s v="       102468"/>
    <s v="102468"/>
    <s v="       101072"/>
    <s v="ORMAR ZA KNJIGE I ARHIVU"/>
    <x v="0"/>
    <s v="01.01.97"/>
    <s v="01.02.97"/>
    <n v="12.5"/>
    <n v="1"/>
    <n v="141.32"/>
    <n v="141.32"/>
    <n v="0"/>
    <n v="56.527999999999999"/>
    <x v="0"/>
  </r>
  <r>
    <s v="       102469"/>
    <s v="102469"/>
    <s v="       101072"/>
    <s v="ORMAR ZA KNJIGE I ARHIVU"/>
    <x v="0"/>
    <s v="01.01.97"/>
    <s v="01.02.97"/>
    <n v="12.5"/>
    <n v="1"/>
    <n v="141.32"/>
    <n v="141.32"/>
    <n v="0"/>
    <n v="56.527999999999999"/>
    <x v="0"/>
  </r>
  <r>
    <s v="       102470"/>
    <s v="102470"/>
    <s v="       101061"/>
    <s v="Ormar za kemikalije"/>
    <x v="0"/>
    <s v="01.01.97"/>
    <s v="01.02.97"/>
    <n v="12.5"/>
    <n v="1"/>
    <n v="565.24"/>
    <n v="565.24"/>
    <n v="0"/>
    <n v="226.096"/>
    <x v="0"/>
  </r>
  <r>
    <s v="       102471"/>
    <s v="102471"/>
    <s v="       101974"/>
    <s v="STOL PISAĆI"/>
    <x v="0"/>
    <s v="01.01.97"/>
    <s v="01.02.97"/>
    <n v="12.5"/>
    <n v="1"/>
    <n v="84.78"/>
    <n v="84.78"/>
    <n v="0"/>
    <n v="33.911999999999999"/>
    <x v="0"/>
  </r>
  <r>
    <s v="       102472"/>
    <s v="102472"/>
    <s v="       101974"/>
    <s v="STOL PISAĆI"/>
    <x v="0"/>
    <s v="01.01.97"/>
    <s v="01.02.97"/>
    <n v="12.5"/>
    <n v="1"/>
    <n v="84.78"/>
    <n v="84.78"/>
    <n v="0"/>
    <n v="33.911999999999999"/>
    <x v="0"/>
  </r>
  <r>
    <s v="       102473"/>
    <s v="102473"/>
    <s v="       102106"/>
    <s v="STOL ZA TELEFON"/>
    <x v="0"/>
    <s v="01.01.97"/>
    <s v="01.02.97"/>
    <n v="12.5"/>
    <n v="1"/>
    <n v="1130.45"/>
    <n v="1130.45"/>
    <n v="0"/>
    <n v="452.18000000000006"/>
    <x v="0"/>
  </r>
  <r>
    <s v="       102474"/>
    <s v="102474"/>
    <s v="       102093"/>
    <s v="STOL UZ GARNITURU"/>
    <x v="0"/>
    <s v="01.01.97"/>
    <s v="01.02.97"/>
    <n v="12.5"/>
    <n v="1"/>
    <n v="112.98"/>
    <n v="112.98"/>
    <n v="0"/>
    <n v="45.192000000000007"/>
    <x v="0"/>
  </r>
  <r>
    <s v="       102475"/>
    <s v="102475"/>
    <s v="       101157"/>
    <s v="ORMARIĆ ZA PISAĆI STOL"/>
    <x v="0"/>
    <s v="01.01.97"/>
    <s v="01.02.97"/>
    <n v="12.5"/>
    <n v="1"/>
    <n v="42.39"/>
    <n v="42.39"/>
    <n v="0"/>
    <n v="16.956"/>
    <x v="0"/>
  </r>
  <r>
    <s v="       102476"/>
    <s v="102476"/>
    <s v="       101157"/>
    <s v="ORMARIĆ ZA PISAĆI STOL"/>
    <x v="0"/>
    <s v="01.01.97"/>
    <s v="01.02.97"/>
    <n v="12.5"/>
    <n v="1"/>
    <n v="42.38"/>
    <n v="42.38"/>
    <n v="0"/>
    <n v="16.952000000000002"/>
    <x v="0"/>
  </r>
  <r>
    <s v="       102477"/>
    <s v="102477"/>
    <s v="       101157"/>
    <s v="ORMARIĆ ZA PISAĆI STOL"/>
    <x v="0"/>
    <s v="01.01.97"/>
    <s v="01.02.97"/>
    <n v="12.5"/>
    <n v="1"/>
    <n v="42.39"/>
    <n v="42.39"/>
    <n v="0"/>
    <n v="16.956"/>
    <x v="0"/>
  </r>
  <r>
    <s v="       102478"/>
    <s v="102478"/>
    <s v="       101157"/>
    <s v="ORMARIĆ ZA PISAĆI STOL"/>
    <x v="0"/>
    <s v="01.01.97"/>
    <s v="01.02.97"/>
    <n v="12.5"/>
    <n v="1"/>
    <n v="42.39"/>
    <n v="42.39"/>
    <n v="0"/>
    <n v="16.956"/>
    <x v="0"/>
  </r>
  <r>
    <s v="       102479"/>
    <s v="102479"/>
    <s v="       102600"/>
    <s v="VJEŠALICA ZIDNA"/>
    <x v="1"/>
    <s v="01.01.97"/>
    <s v="01.02.97"/>
    <n v="12.5"/>
    <n v="1"/>
    <n v="56.49"/>
    <n v="56.49"/>
    <n v="0"/>
    <n v="22.596000000000004"/>
    <x v="0"/>
  </r>
  <r>
    <s v="       102480"/>
    <s v="102480"/>
    <s v="       101327"/>
    <s v="POLICA ZA KNJIGE"/>
    <x v="1"/>
    <s v="01.01.97"/>
    <s v="01.02.97"/>
    <n v="12.5"/>
    <n v="1"/>
    <n v="56.620000000000005"/>
    <n v="56.620000000000005"/>
    <n v="0"/>
    <n v="22.648000000000003"/>
    <x v="0"/>
  </r>
  <r>
    <s v="       102481"/>
    <s v="102481"/>
    <s v="       101247"/>
    <s v="PISAČ SAMSUNG ML-2571N"/>
    <x v="1"/>
    <s v="12.03.09"/>
    <s v="01.04.09"/>
    <n v="25"/>
    <n v="1"/>
    <n v="1098"/>
    <n v="1098"/>
    <n v="0"/>
    <n v="439.20000000000005"/>
    <x v="0"/>
  </r>
  <r>
    <s v="       102484"/>
    <s v="102484"/>
    <s v="       102195"/>
    <s v="STOLAC UREDSKI"/>
    <x v="0"/>
    <s v="24.03.14"/>
    <s v="01.04.14"/>
    <n v="12.5"/>
    <n v="1"/>
    <n v="1153.44"/>
    <n v="973.22"/>
    <n v="180.22"/>
    <n v="461.37600000000003"/>
    <x v="0"/>
  </r>
  <r>
    <s v="       102485"/>
    <s v="102485"/>
    <s v="       100224"/>
    <s v="FOTOAPARAT NIKON D3200"/>
    <x v="0"/>
    <s v="14.02.13"/>
    <s v="01.03.13"/>
    <n v="20"/>
    <n v="1"/>
    <n v="4744.4400000000005"/>
    <n v="4744.4400000000005"/>
    <n v="0"/>
    <n v="1897.7760000000003"/>
    <x v="0"/>
  </r>
  <r>
    <s v="       102486"/>
    <s v="102486"/>
    <s v="       100356"/>
    <s v="KAMERA SONY HDR-PJ810"/>
    <x v="2"/>
    <s v="20.06.14"/>
    <s v="01.07.14"/>
    <n v="20"/>
    <n v="1"/>
    <n v="8799.4"/>
    <n v="8799.4"/>
    <n v="0"/>
    <n v="3519.76"/>
    <x v="0"/>
  </r>
  <r>
    <s v="       102487"/>
    <s v="102487"/>
    <s v="       100137"/>
    <s v="DVD PLAYER SAMSUNG 3D"/>
    <x v="1"/>
    <s v="02.04.14"/>
    <s v="01.05.14"/>
    <n v="20"/>
    <n v="1"/>
    <n v="2899"/>
    <n v="2899"/>
    <n v="0"/>
    <n v="1159.6000000000001"/>
    <x v="0"/>
  </r>
  <r>
    <s v="       102489"/>
    <s v="102489"/>
    <s v="       101061"/>
    <s v="Ormar za kemikalije"/>
    <x v="0"/>
    <s v="01.01.97"/>
    <s v="01.02.97"/>
    <n v="12.5"/>
    <n v="1"/>
    <n v="565.24"/>
    <n v="565.24"/>
    <n v="0"/>
    <n v="226.096"/>
    <x v="0"/>
  </r>
  <r>
    <s v="       102490"/>
    <s v="102490"/>
    <s v="       101061"/>
    <s v="Ormar za kemikalije"/>
    <x v="0"/>
    <s v="01.01.97"/>
    <s v="01.02.97"/>
    <n v="12.5"/>
    <n v="1"/>
    <n v="565.24"/>
    <n v="565.24"/>
    <n v="0"/>
    <n v="226.096"/>
    <x v="0"/>
  </r>
  <r>
    <s v="       102491"/>
    <s v="102491"/>
    <s v="       101061"/>
    <s v="Ormar za kemikalije"/>
    <x v="0"/>
    <s v="01.01.97"/>
    <s v="01.02.97"/>
    <n v="12.5"/>
    <n v="1"/>
    <n v="565.24"/>
    <n v="565.24"/>
    <n v="0"/>
    <n v="226.096"/>
    <x v="0"/>
  </r>
  <r>
    <s v="       102492"/>
    <s v="102492"/>
    <s v="       101061"/>
    <s v="Ormar za kemikalije"/>
    <x v="0"/>
    <s v="01.01.97"/>
    <s v="01.02.97"/>
    <n v="12.5"/>
    <n v="1"/>
    <n v="565.24"/>
    <n v="565.24"/>
    <n v="0"/>
    <n v="226.096"/>
    <x v="0"/>
  </r>
  <r>
    <s v="       102493"/>
    <s v="102493"/>
    <s v="       101061"/>
    <s v="Ormar za kemikalije"/>
    <x v="0"/>
    <s v="01.01.97"/>
    <s v="01.02.97"/>
    <n v="12.5"/>
    <n v="1"/>
    <n v="565.24"/>
    <n v="565.24"/>
    <n v="0"/>
    <n v="226.096"/>
    <x v="0"/>
  </r>
  <r>
    <s v="       102494"/>
    <s v="102494"/>
    <s v="       101061"/>
    <s v="Ormar za kemikalije"/>
    <x v="0"/>
    <s v="01.01.97"/>
    <s v="01.02.97"/>
    <n v="12.5"/>
    <n v="1"/>
    <n v="565.24"/>
    <n v="565.24"/>
    <n v="0"/>
    <n v="226.096"/>
    <x v="0"/>
  </r>
  <r>
    <s v="       102495"/>
    <s v="102495"/>
    <s v="       101061"/>
    <s v="Ormar za kemikalije"/>
    <x v="0"/>
    <s v="01.01.97"/>
    <s v="01.02.97"/>
    <n v="12.5"/>
    <n v="1"/>
    <n v="565.24"/>
    <n v="565.24"/>
    <n v="0"/>
    <n v="226.096"/>
    <x v="0"/>
  </r>
  <r>
    <s v="       102496"/>
    <s v="102496"/>
    <s v="       101061"/>
    <s v="Ormar za kemikalije"/>
    <x v="0"/>
    <s v="01.01.97"/>
    <s v="01.02.97"/>
    <n v="12.5"/>
    <n v="1"/>
    <n v="565.24"/>
    <n v="565.24"/>
    <n v="0"/>
    <n v="226.096"/>
    <x v="0"/>
  </r>
  <r>
    <s v="       102497"/>
    <s v="102497"/>
    <s v="       100890"/>
    <s v="ORMAR AŠ-11"/>
    <x v="0"/>
    <s v="01.01.97"/>
    <s v="01.02.97"/>
    <n v="12.5"/>
    <n v="1"/>
    <n v="565.23"/>
    <n v="565.23"/>
    <n v="0"/>
    <n v="226.09200000000001"/>
    <x v="0"/>
  </r>
  <r>
    <s v="       102498"/>
    <s v="102498"/>
    <s v="       100920"/>
    <s v="ORMAR GARDEROBNI"/>
    <x v="0"/>
    <s v="01.01.97"/>
    <s v="01.02.97"/>
    <n v="12.5"/>
    <n v="1"/>
    <n v="226.11"/>
    <n v="226.11"/>
    <n v="0"/>
    <n v="90.444000000000017"/>
    <x v="0"/>
  </r>
  <r>
    <s v="       102499"/>
    <s v="102499"/>
    <s v="       101072"/>
    <s v="ORMAR ZA KNJIGE I ARHIVU"/>
    <x v="0"/>
    <s v="01.01.97"/>
    <s v="01.02.97"/>
    <n v="12.5"/>
    <n v="1"/>
    <n v="141.32"/>
    <n v="141.32"/>
    <n v="0"/>
    <n v="56.527999999999999"/>
    <x v="0"/>
  </r>
  <r>
    <s v="       102500"/>
    <s v="102500"/>
    <s v="       102271"/>
    <s v="STOLICA S NASLONOM /PROC."/>
    <x v="0"/>
    <s v="01.01.97"/>
    <s v="01.02.97"/>
    <n v="12.5"/>
    <n v="1"/>
    <n v="113.04"/>
    <n v="113.04"/>
    <n v="0"/>
    <n v="45.216000000000008"/>
    <x v="0"/>
  </r>
  <r>
    <s v="       102501"/>
    <s v="102501"/>
    <s v="       102510"/>
    <s v="VAGA &quot;METLER&quot;/PROC."/>
    <x v="1"/>
    <s v="01.01.97"/>
    <s v="01.02.97"/>
    <n v="20"/>
    <n v="1"/>
    <n v="6929.57"/>
    <n v="6929.57"/>
    <n v="0"/>
    <n v="2771.828"/>
    <x v="0"/>
  </r>
  <r>
    <s v="       102502"/>
    <s v="102502"/>
    <s v="       101737"/>
    <s v="SITO MLAZNO ALPINA"/>
    <x v="1"/>
    <s v="01.01.97"/>
    <s v="01.02.97"/>
    <n v="20"/>
    <n v="1"/>
    <n v="13012.32"/>
    <n v="13012.32"/>
    <n v="0"/>
    <n v="5204.9279999999999"/>
    <x v="0"/>
  </r>
  <r>
    <s v="       102503"/>
    <s v="102503"/>
    <s v="       102109"/>
    <s v="STOL ZA VAGU"/>
    <x v="0"/>
    <s v="01.01.97"/>
    <s v="01.02.97"/>
    <n v="12.5"/>
    <n v="1"/>
    <n v="84.78"/>
    <n v="84.78"/>
    <n v="0"/>
    <n v="33.911999999999999"/>
    <x v="0"/>
  </r>
  <r>
    <s v="       102504"/>
    <s v="102504"/>
    <s v="       102109"/>
    <s v="STOL ZA VAGU"/>
    <x v="0"/>
    <s v="01.01.97"/>
    <s v="01.02.97"/>
    <n v="12.5"/>
    <n v="1"/>
    <n v="84.77"/>
    <n v="84.77"/>
    <n v="0"/>
    <n v="33.908000000000001"/>
    <x v="0"/>
  </r>
  <r>
    <s v="       102505"/>
    <s v="102505"/>
    <s v="       102051"/>
    <s v="STOL RADNI MALI/PROC."/>
    <x v="0"/>
    <s v="01.01.97"/>
    <s v="01.02.97"/>
    <n v="12.5"/>
    <n v="1"/>
    <n v="565.22"/>
    <n v="565.22"/>
    <n v="0"/>
    <n v="226.08800000000002"/>
    <x v="0"/>
  </r>
  <r>
    <s v="       102508"/>
    <s v="102508"/>
    <s v="       102597"/>
    <s v="VJEŠALICA STOJEĆA"/>
    <x v="1"/>
    <s v="01.01.97"/>
    <s v="01.02.97"/>
    <n v="12.5"/>
    <n v="1"/>
    <n v="28.27"/>
    <n v="28.27"/>
    <n v="0"/>
    <n v="11.308"/>
    <x v="0"/>
  </r>
  <r>
    <s v="       102509"/>
    <s v="102509"/>
    <s v="       100132"/>
    <s v="DROBILICA ČELJUSNA"/>
    <x v="1"/>
    <s v="01.01.97"/>
    <s v="01.02.97"/>
    <n v="20"/>
    <n v="1"/>
    <n v="5002.49"/>
    <n v="5002.49"/>
    <n v="0"/>
    <n v="2000.9960000000001"/>
    <x v="0"/>
  </r>
  <r>
    <s v="       102510"/>
    <s v="102510"/>
    <s v="       100132"/>
    <s v="DROBILICA ČELJUSNA"/>
    <x v="1"/>
    <s v="01.01.97"/>
    <s v="01.02.97"/>
    <n v="20"/>
    <n v="1"/>
    <n v="1809.78"/>
    <n v="1809.78"/>
    <n v="0"/>
    <n v="723.91200000000003"/>
    <x v="0"/>
  </r>
  <r>
    <s v="       102511"/>
    <s v="102511"/>
    <s v="       100134"/>
    <s v="DROBILICA UDARNA"/>
    <x v="1"/>
    <s v="01.01.97"/>
    <s v="01.02.97"/>
    <n v="20"/>
    <n v="1"/>
    <n v="9049.48"/>
    <n v="9049.48"/>
    <n v="0"/>
    <n v="3619.7919999999999"/>
    <x v="0"/>
  </r>
  <r>
    <s v="       102512"/>
    <s v="102512"/>
    <s v="       100133"/>
    <s v="DROBILICA S VALJ. VB-200"/>
    <x v="1"/>
    <s v="01.01.97"/>
    <s v="01.02.97"/>
    <n v="20"/>
    <n v="1"/>
    <n v="25184.65"/>
    <n v="25184.65"/>
    <n v="0"/>
    <n v="10073.86"/>
    <x v="0"/>
  </r>
  <r>
    <s v="       102516"/>
    <s v="102516"/>
    <s v="       101072"/>
    <s v="ORMAR ZA KNJIGE I ARHIVU"/>
    <x v="0"/>
    <s v="01.01.97"/>
    <s v="01.02.97"/>
    <n v="12.5"/>
    <n v="1"/>
    <n v="565.23"/>
    <n v="565.23"/>
    <n v="0"/>
    <n v="226.09200000000001"/>
    <x v="0"/>
  </r>
  <r>
    <s v="       102517"/>
    <s v="102517"/>
    <s v="       101072"/>
    <s v="ORMAR ZA KNJIGE I ARHIVU"/>
    <x v="0"/>
    <s v="01.01.97"/>
    <s v="01.02.97"/>
    <n v="12.5"/>
    <n v="1"/>
    <n v="565.22"/>
    <n v="565.22"/>
    <n v="0"/>
    <n v="226.08800000000002"/>
    <x v="0"/>
  </r>
  <r>
    <s v="       102518"/>
    <s v="102518"/>
    <s v="       101067"/>
    <s v="ORMAR ZA KNJIGE"/>
    <x v="0"/>
    <s v="01.01.97"/>
    <s v="01.02.97"/>
    <n v="12.5"/>
    <n v="1"/>
    <n v="282.68"/>
    <n v="282.68"/>
    <n v="0"/>
    <n v="113.072"/>
    <x v="0"/>
  </r>
  <r>
    <s v="       102519"/>
    <s v="102519"/>
    <s v="       101977"/>
    <s v="STOL PISAĆI 80 x 170"/>
    <x v="0"/>
    <s v="01.01.97"/>
    <s v="01.02.97"/>
    <n v="12.5"/>
    <n v="1"/>
    <n v="169.55"/>
    <n v="169.55"/>
    <n v="0"/>
    <n v="67.820000000000007"/>
    <x v="0"/>
  </r>
  <r>
    <s v="       102520"/>
    <s v="102520"/>
    <s v="       101447"/>
    <s v="PULT RADNI/PROC."/>
    <x v="1"/>
    <s v="01.01.97"/>
    <s v="01.02.97"/>
    <n v="12.5"/>
    <n v="1"/>
    <n v="2230.41"/>
    <n v="2230.41"/>
    <n v="0"/>
    <n v="892.16399999999999"/>
    <x v="0"/>
  </r>
  <r>
    <s v="       102521"/>
    <s v="102521"/>
    <s v="       101447"/>
    <s v="PULT RADNI/PROC."/>
    <x v="1"/>
    <s v="01.01.97"/>
    <s v="01.02.97"/>
    <n v="12.5"/>
    <n v="1"/>
    <n v="2230.41"/>
    <n v="2230.41"/>
    <n v="0"/>
    <n v="892.16399999999999"/>
    <x v="0"/>
  </r>
  <r>
    <s v="       102522"/>
    <s v="102522"/>
    <s v="       100593"/>
    <s v="MLIN LAB.ZA REZANJE SM200"/>
    <x v="1"/>
    <s v="23.12.05"/>
    <s v="01.01.06"/>
    <n v="20"/>
    <n v="1"/>
    <n v="113150.85"/>
    <n v="113150.85"/>
    <n v="0"/>
    <n v="45260.340000000004"/>
    <x v="0"/>
  </r>
  <r>
    <s v="       102523"/>
    <s v="102523"/>
    <s v="       101709"/>
    <s v="SEPARATOR ELEKTROSTATSKI"/>
    <x v="1"/>
    <s v="15.10.07"/>
    <s v="01.11.07"/>
    <n v="20"/>
    <n v="1"/>
    <n v="210111.57"/>
    <n v="210111.57"/>
    <n v="0"/>
    <n v="84044.628000000012"/>
    <x v="0"/>
  </r>
  <r>
    <s v="       102524"/>
    <s v="102524"/>
    <s v="       100599"/>
    <s v="MLIN ŽRVANJSKI/PROC."/>
    <x v="1"/>
    <s v="01.01.97"/>
    <s v="01.02.97"/>
    <n v="20"/>
    <n v="1"/>
    <n v="5000"/>
    <n v="5000"/>
    <n v="0"/>
    <n v="2000"/>
    <x v="0"/>
  </r>
  <r>
    <s v="       102525"/>
    <s v="102525"/>
    <s v="       102520"/>
    <s v="VAGA DECIMALNA/PROC."/>
    <x v="1"/>
    <s v="01.01.97"/>
    <s v="01.02.97"/>
    <n v="20"/>
    <n v="1"/>
    <n v="4500"/>
    <n v="4500"/>
    <n v="0"/>
    <n v="1800"/>
    <x v="0"/>
  </r>
  <r>
    <s v="       102526"/>
    <s v="102526"/>
    <s v="       101739"/>
    <s v="SITO VIBRACIJSKO LAB./PRO"/>
    <x v="1"/>
    <s v="01.01.97"/>
    <s v="01.02.97"/>
    <n v="20"/>
    <n v="1"/>
    <n v="16467.48"/>
    <n v="16467.48"/>
    <n v="0"/>
    <n v="6586.9920000000002"/>
    <x v="0"/>
  </r>
  <r>
    <s v="       102527"/>
    <s v="102527"/>
    <s v="       100592"/>
    <s v="MLIN ČEKIĆAR"/>
    <x v="1"/>
    <s v="01.01.97"/>
    <s v="01.02.97"/>
    <n v="20"/>
    <n v="1"/>
    <n v="5429.49"/>
    <n v="5429.49"/>
    <n v="0"/>
    <n v="2171.7959999999998"/>
    <x v="0"/>
  </r>
  <r>
    <s v="       102528"/>
    <s v="102528"/>
    <s v="       100596"/>
    <s v="MLIN S PALICAMA"/>
    <x v="1"/>
    <s v="01.01.97"/>
    <s v="01.02.97"/>
    <n v="20"/>
    <n v="1"/>
    <n v="6168.03"/>
    <n v="6168.03"/>
    <n v="0"/>
    <n v="2467.212"/>
    <x v="0"/>
  </r>
  <r>
    <s v="       102529"/>
    <s v="102529"/>
    <s v="       101061"/>
    <s v="Ormar za kemikalije"/>
    <x v="0"/>
    <s v="01.01.97"/>
    <s v="01.02.97"/>
    <n v="12.5"/>
    <n v="1"/>
    <n v="565.24"/>
    <n v="565.24"/>
    <n v="0"/>
    <n v="226.096"/>
    <x v="0"/>
  </r>
  <r>
    <s v="       102530"/>
    <s v="102530"/>
    <s v="       101061"/>
    <s v="Ormar za kemikalije"/>
    <x v="0"/>
    <s v="01.01.97"/>
    <s v="01.02.97"/>
    <n v="12.5"/>
    <n v="1"/>
    <n v="565.24"/>
    <n v="565.24"/>
    <n v="0"/>
    <n v="226.096"/>
    <x v="0"/>
  </r>
  <r>
    <s v="       102533"/>
    <s v="102533"/>
    <s v="       102407"/>
    <s v="TRANSFORMATOR AUTO/PROC."/>
    <x v="0"/>
    <s v="01.01.97"/>
    <s v="01.02.97"/>
    <n v="20"/>
    <n v="1"/>
    <n v="2500"/>
    <n v="2500"/>
    <n v="0"/>
    <n v="1000"/>
    <x v="0"/>
  </r>
  <r>
    <s v="       102534"/>
    <s v="102534"/>
    <s v="       101955"/>
    <s v="STOL LAB.ZA 6 MJESTA"/>
    <x v="0"/>
    <s v="01.01.97"/>
    <s v="01.02.97"/>
    <n v="12.5"/>
    <n v="1"/>
    <n v="943.64"/>
    <n v="943.64"/>
    <n v="0"/>
    <n v="377.45600000000002"/>
    <x v="0"/>
  </r>
  <r>
    <s v="       102535"/>
    <s v="102535"/>
    <s v="       101955"/>
    <s v="STOL LAB.ZA 6 MJESTA"/>
    <x v="0"/>
    <s v="01.01.97"/>
    <s v="01.02.97"/>
    <n v="12.5"/>
    <n v="1"/>
    <n v="943.64"/>
    <n v="943.64"/>
    <n v="0"/>
    <n v="377.45600000000002"/>
    <x v="0"/>
  </r>
  <r>
    <s v="       102536"/>
    <s v="102536"/>
    <s v="       101738"/>
    <s v="SITO VIBRAC. ANALYSETTE"/>
    <x v="1"/>
    <s v="01.01.97"/>
    <s v="01.02.97"/>
    <n v="20"/>
    <n v="1"/>
    <n v="16467.48"/>
    <n v="16467.48"/>
    <n v="0"/>
    <n v="6586.9920000000002"/>
    <x v="0"/>
  </r>
  <r>
    <s v="       102537"/>
    <s v="102537"/>
    <s v="       100073"/>
    <s v="BUŠILICA STOLNA"/>
    <x v="0"/>
    <s v="01.01.97"/>
    <s v="01.02.97"/>
    <n v="20"/>
    <n v="1"/>
    <n v="965.47"/>
    <n v="965.47"/>
    <n v="0"/>
    <n v="386.18800000000005"/>
    <x v="0"/>
  </r>
  <r>
    <s v="       102539"/>
    <s v="102539"/>
    <s v="       100933"/>
    <s v="ORMAR H-650"/>
    <x v="0"/>
    <s v="01.01.97"/>
    <s v="01.02.97"/>
    <n v="12.5"/>
    <n v="1"/>
    <n v="1017.4200000000001"/>
    <n v="1017.4200000000001"/>
    <n v="0"/>
    <n v="406.96800000000007"/>
    <x v="0"/>
  </r>
  <r>
    <s v="       102540"/>
    <s v="102540"/>
    <s v="       100933"/>
    <s v="ORMAR H-650"/>
    <x v="0"/>
    <s v="01.01.97"/>
    <s v="01.02.97"/>
    <n v="12.5"/>
    <n v="1"/>
    <n v="1017.4200000000001"/>
    <n v="1017.4200000000001"/>
    <n v="0"/>
    <n v="406.96800000000007"/>
    <x v="0"/>
  </r>
  <r>
    <s v="       102541"/>
    <s v="102541"/>
    <s v="       100933"/>
    <s v="ORMAR H-650"/>
    <x v="0"/>
    <s v="01.01.97"/>
    <s v="01.02.97"/>
    <n v="12.5"/>
    <n v="1"/>
    <n v="1017.4200000000001"/>
    <n v="1017.4200000000001"/>
    <n v="0"/>
    <n v="406.96800000000007"/>
    <x v="0"/>
  </r>
  <r>
    <s v="       102542"/>
    <s v="102542"/>
    <s v="       101458"/>
    <s v="PUMPA VAKUM"/>
    <x v="1"/>
    <s v="01.01.97"/>
    <s v="01.02.97"/>
    <n v="20"/>
    <n v="1"/>
    <n v="4996.92"/>
    <n v="4996.92"/>
    <n v="0"/>
    <n v="1998.768"/>
    <x v="0"/>
  </r>
  <r>
    <s v="       102544"/>
    <s v="102544"/>
    <s v="       100385"/>
    <s v="KLUPA ŠKOLSKA"/>
    <x v="0"/>
    <s v="15.03.02"/>
    <s v="01.04.02"/>
    <n v="12.5"/>
    <n v="1"/>
    <n v="483.12"/>
    <n v="483.12"/>
    <n v="0"/>
    <n v="193.24800000000002"/>
    <x v="0"/>
  </r>
  <r>
    <s v="       102545"/>
    <s v="102545"/>
    <s v="       100385"/>
    <s v="KLUPA ŠKOLSKA"/>
    <x v="0"/>
    <s v="15.03.02"/>
    <s v="01.04.02"/>
    <n v="12.5"/>
    <n v="1"/>
    <n v="483.12"/>
    <n v="483.12"/>
    <n v="0"/>
    <n v="193.24800000000002"/>
    <x v="0"/>
  </r>
  <r>
    <s v="       102546"/>
    <s v="102546"/>
    <s v="       100385"/>
    <s v="KLUPA ŠKOLSKA"/>
    <x v="0"/>
    <s v="15.03.02"/>
    <s v="01.04.02"/>
    <n v="12.5"/>
    <n v="1"/>
    <n v="483.12"/>
    <n v="483.12"/>
    <n v="0"/>
    <n v="193.24800000000002"/>
    <x v="0"/>
  </r>
  <r>
    <s v="       102547"/>
    <s v="102547"/>
    <s v="       100385"/>
    <s v="KLUPA ŠKOLSKA"/>
    <x v="0"/>
    <s v="15.03.02"/>
    <s v="01.04.02"/>
    <n v="12.5"/>
    <n v="1"/>
    <n v="483.12"/>
    <n v="483.12"/>
    <n v="0"/>
    <n v="193.24800000000002"/>
    <x v="0"/>
  </r>
  <r>
    <s v="       102548"/>
    <s v="102548"/>
    <s v="       100385"/>
    <s v="KLUPA ŠKOLSKA"/>
    <x v="0"/>
    <s v="15.03.02"/>
    <s v="01.04.02"/>
    <n v="12.5"/>
    <n v="1"/>
    <n v="483.12"/>
    <n v="483.12"/>
    <n v="0"/>
    <n v="193.24800000000002"/>
    <x v="0"/>
  </r>
  <r>
    <s v="       102549"/>
    <s v="102549"/>
    <s v="       100385"/>
    <s v="KLUPA ŠKOLSKA"/>
    <x v="0"/>
    <s v="15.03.02"/>
    <s v="01.04.02"/>
    <n v="12.5"/>
    <n v="1"/>
    <n v="483.12"/>
    <n v="483.12"/>
    <n v="0"/>
    <n v="193.24800000000002"/>
    <x v="0"/>
  </r>
  <r>
    <s v="       102551"/>
    <s v="102551"/>
    <s v="       100385"/>
    <s v="KLUPA ŠKOLSKA"/>
    <x v="0"/>
    <s v="15.03.02"/>
    <s v="01.04.02"/>
    <n v="12.5"/>
    <n v="1"/>
    <n v="483.12"/>
    <n v="483.12"/>
    <n v="0"/>
    <n v="193.24800000000002"/>
    <x v="0"/>
  </r>
  <r>
    <s v="       102552"/>
    <s v="102552"/>
    <s v="       100385"/>
    <s v="KLUPA ŠKOLSKA"/>
    <x v="0"/>
    <s v="15.03.02"/>
    <s v="01.04.02"/>
    <n v="12.5"/>
    <n v="1"/>
    <n v="483.12"/>
    <n v="483.12"/>
    <n v="0"/>
    <n v="193.24800000000002"/>
    <x v="0"/>
  </r>
  <r>
    <s v="       102556"/>
    <s v="102556"/>
    <s v="       101470"/>
    <s v="RAČ. PRODESK 400 G2"/>
    <x v="2"/>
    <s v="23.09.14"/>
    <s v="01.10.14"/>
    <n v="25"/>
    <n v="1"/>
    <n v="5287.5"/>
    <n v="5287.5"/>
    <n v="0"/>
    <n v="2115"/>
    <x v="0"/>
  </r>
  <r>
    <s v="       102557"/>
    <s v="102557"/>
    <s v="       101274"/>
    <s v="PLOČA ŠKOLSKA - DRVENA"/>
    <x v="1"/>
    <s v="01.01.97"/>
    <s v="01.02.97"/>
    <n v="12.5"/>
    <n v="1"/>
    <n v="112.98"/>
    <n v="112.98"/>
    <n v="0"/>
    <n v="45.192000000000007"/>
    <x v="0"/>
  </r>
  <r>
    <s v="       102558"/>
    <s v="102558"/>
    <s v="       101419"/>
    <s v="PROJEKTOR OPTOMA W316"/>
    <x v="1"/>
    <s v="10.10.14"/>
    <s v="01.11.14"/>
    <n v="25"/>
    <n v="1"/>
    <n v="5009.1900000000005"/>
    <n v="5009.1900000000005"/>
    <n v="0"/>
    <n v="2003.6760000000004"/>
    <x v="0"/>
  </r>
  <r>
    <s v="       102560"/>
    <s v="102560"/>
    <s v="       101997"/>
    <s v="Stol radni"/>
    <x v="0"/>
    <s v="01.01.97"/>
    <s v="01.02.97"/>
    <n v="12.5"/>
    <n v="1"/>
    <n v="157"/>
    <n v="157"/>
    <n v="0"/>
    <n v="62.800000000000004"/>
    <x v="0"/>
  </r>
  <r>
    <s v="       102561"/>
    <s v="102561"/>
    <s v="       101997"/>
    <s v="Stol radni"/>
    <x v="0"/>
    <s v="01.01.97"/>
    <s v="01.02.97"/>
    <n v="12.5"/>
    <n v="1"/>
    <n v="157"/>
    <n v="157"/>
    <n v="0"/>
    <n v="62.800000000000004"/>
    <x v="0"/>
  </r>
  <r>
    <s v="       102562"/>
    <s v="102562"/>
    <s v="       101997"/>
    <s v="Stol radni"/>
    <x v="0"/>
    <s v="01.01.97"/>
    <s v="01.02.97"/>
    <n v="12.5"/>
    <n v="1"/>
    <n v="157"/>
    <n v="157"/>
    <n v="0"/>
    <n v="62.800000000000004"/>
    <x v="0"/>
  </r>
  <r>
    <s v="       102563"/>
    <s v="102563"/>
    <s v="       101997"/>
    <s v="Stol radni"/>
    <x v="0"/>
    <s v="01.01.97"/>
    <s v="01.02.97"/>
    <n v="12.5"/>
    <n v="1"/>
    <n v="157"/>
    <n v="157"/>
    <n v="0"/>
    <n v="62.800000000000004"/>
    <x v="0"/>
  </r>
  <r>
    <s v="       102564"/>
    <s v="102564"/>
    <s v="       101997"/>
    <s v="Stol radni"/>
    <x v="0"/>
    <s v="01.01.97"/>
    <s v="01.02.97"/>
    <n v="12.5"/>
    <n v="1"/>
    <n v="157"/>
    <n v="157"/>
    <n v="0"/>
    <n v="62.800000000000004"/>
    <x v="0"/>
  </r>
  <r>
    <s v="       102565"/>
    <s v="102565"/>
    <s v="       101997"/>
    <s v="Stol radni"/>
    <x v="0"/>
    <s v="01.01.97"/>
    <s v="01.02.97"/>
    <n v="12.5"/>
    <n v="1"/>
    <n v="157"/>
    <n v="157"/>
    <n v="0"/>
    <n v="62.800000000000004"/>
    <x v="0"/>
  </r>
  <r>
    <s v="       102566"/>
    <s v="102566"/>
    <s v="       101997"/>
    <s v="Stol radni"/>
    <x v="0"/>
    <s v="01.01.97"/>
    <s v="01.02.97"/>
    <n v="12.5"/>
    <n v="1"/>
    <n v="157"/>
    <n v="157"/>
    <n v="0"/>
    <n v="62.800000000000004"/>
    <x v="0"/>
  </r>
  <r>
    <s v="       102567"/>
    <s v="102567"/>
    <s v="       101963"/>
    <s v="STOL MANIPULATIVNI"/>
    <x v="0"/>
    <s v="01.01.97"/>
    <s v="01.02.97"/>
    <n v="12.5"/>
    <n v="1"/>
    <n v="161.49"/>
    <n v="161.49"/>
    <n v="0"/>
    <n v="64.596000000000004"/>
    <x v="0"/>
  </r>
  <r>
    <s v="       102568"/>
    <s v="102568"/>
    <s v="       101997"/>
    <s v="Stol radni"/>
    <x v="0"/>
    <s v="01.01.97"/>
    <s v="01.02.97"/>
    <n v="12.5"/>
    <n v="1"/>
    <n v="157"/>
    <n v="157"/>
    <n v="0"/>
    <n v="62.800000000000004"/>
    <x v="0"/>
  </r>
  <r>
    <s v="       102569"/>
    <s v="102569"/>
    <s v="       101963"/>
    <s v="STOL MANIPULATIVNI"/>
    <x v="0"/>
    <s v="01.01.97"/>
    <s v="01.02.97"/>
    <n v="12.5"/>
    <n v="1"/>
    <n v="161.49"/>
    <n v="161.49"/>
    <n v="0"/>
    <n v="64.596000000000004"/>
    <x v="0"/>
  </r>
  <r>
    <s v="       102570"/>
    <s v="102570"/>
    <s v="       100968"/>
    <s v="ORMAR ROLO"/>
    <x v="0"/>
    <s v="01.01.97"/>
    <s v="01.02.97"/>
    <n v="12.5"/>
    <n v="1"/>
    <n v="395.67"/>
    <n v="395.67"/>
    <n v="0"/>
    <n v="158.26800000000003"/>
    <x v="0"/>
  </r>
  <r>
    <s v="       102571"/>
    <s v="102571"/>
    <s v="       102338"/>
    <s v="SUŠIONIK VELIKI"/>
    <x v="1"/>
    <s v="01.01.97"/>
    <s v="01.02.97"/>
    <n v="20"/>
    <n v="1"/>
    <n v="3341.04"/>
    <n v="3341.04"/>
    <n v="0"/>
    <n v="1336.4160000000002"/>
    <x v="0"/>
  </r>
  <r>
    <s v="       102572"/>
    <s v="102572"/>
    <s v="       102334"/>
    <s v="SUŠIONIK KADA"/>
    <x v="1"/>
    <s v="01.01.97"/>
    <s v="01.02.97"/>
    <n v="20"/>
    <n v="1"/>
    <n v="1809.78"/>
    <n v="1809.78"/>
    <n v="0"/>
    <n v="723.91200000000003"/>
    <x v="0"/>
  </r>
  <r>
    <s v="       102573"/>
    <s v="102573"/>
    <s v="       102414"/>
    <s v="TRESILICA LAB./PROC."/>
    <x v="1"/>
    <s v="01.01.97"/>
    <s v="01.02.97"/>
    <n v="20"/>
    <n v="1"/>
    <n v="1201.72"/>
    <n v="1201.72"/>
    <n v="0"/>
    <n v="480.68800000000005"/>
    <x v="0"/>
  </r>
  <r>
    <s v="       102574"/>
    <s v="102574"/>
    <s v="       100381"/>
    <s v="KLASIFIKATOR SPIRALNI"/>
    <x v="1"/>
    <s v="01.01.97"/>
    <s v="01.02.97"/>
    <n v="20"/>
    <n v="1"/>
    <n v="7967"/>
    <n v="7967"/>
    <n v="0"/>
    <n v="3186.8"/>
    <x v="0"/>
  </r>
  <r>
    <s v="       102575"/>
    <s v="102575"/>
    <s v="       101824"/>
    <s v="SPIRALA HUMPERS"/>
    <x v="1"/>
    <s v="01.01.97"/>
    <s v="01.02.97"/>
    <n v="20"/>
    <n v="1"/>
    <n v="3347.28"/>
    <n v="3347.28"/>
    <n v="0"/>
    <n v="1338.9120000000003"/>
    <x v="0"/>
  </r>
  <r>
    <s v="       102576"/>
    <s v="102576"/>
    <s v="       100094"/>
    <s v="ĆELIJA FLOTACIJSKA FAGERG"/>
    <x v="1"/>
    <s v="01.01.97"/>
    <s v="01.02.97"/>
    <n v="20"/>
    <n v="1"/>
    <n v="4206.29"/>
    <n v="4206.29"/>
    <n v="0"/>
    <n v="1682.5160000000001"/>
    <x v="0"/>
  </r>
  <r>
    <s v="       102577"/>
    <s v="102577"/>
    <s v="       100093"/>
    <s v="ĆELIJA FLOTAC. DENVER"/>
    <x v="1"/>
    <s v="01.01.97"/>
    <s v="01.02.97"/>
    <n v="20"/>
    <n v="1"/>
    <n v="8018.43"/>
    <n v="8018.43"/>
    <n v="0"/>
    <n v="3207.3720000000003"/>
    <x v="0"/>
  </r>
  <r>
    <s v="       102578"/>
    <s v="102578"/>
    <s v="       100336"/>
    <s v="ISPRAVLJAČ"/>
    <x v="1"/>
    <s v="01.01.97"/>
    <s v="01.02.97"/>
    <n v="25"/>
    <n v="1"/>
    <n v="6224.03"/>
    <n v="6224.03"/>
    <n v="0"/>
    <n v="2489.6120000000001"/>
    <x v="0"/>
  </r>
  <r>
    <s v="       102579"/>
    <s v="102579"/>
    <s v="       101712"/>
    <s v="SEPARATOR MG. HV"/>
    <x v="1"/>
    <s v="01.01.97"/>
    <s v="01.02.97"/>
    <n v="20"/>
    <n v="1"/>
    <n v="130967.49"/>
    <n v="130967.49"/>
    <n v="0"/>
    <n v="52386.996000000006"/>
    <x v="0"/>
  </r>
  <r>
    <s v="       102580"/>
    <s v="102580"/>
    <s v="       101711"/>
    <s v="SEPARATOR MG."/>
    <x v="1"/>
    <s v="01.01.97"/>
    <s v="01.02.97"/>
    <n v="20"/>
    <n v="1"/>
    <n v="9174.81"/>
    <n v="9174.81"/>
    <n v="0"/>
    <n v="3669.924"/>
    <x v="0"/>
  </r>
  <r>
    <s v="       102581"/>
    <s v="102581"/>
    <s v="       102099"/>
    <s v="STOL ZA MAG. SEPARATOR"/>
    <x v="0"/>
    <s v="01.01.97"/>
    <s v="01.02.97"/>
    <n v="12.5"/>
    <n v="1"/>
    <n v="84.78"/>
    <n v="84.78"/>
    <n v="0"/>
    <n v="33.911999999999999"/>
    <x v="0"/>
  </r>
  <r>
    <s v="       102582"/>
    <s v="102582"/>
    <s v="       102099"/>
    <s v="STOL ZA MAG. SEPARATOR"/>
    <x v="0"/>
    <s v="01.01.97"/>
    <s v="01.02.97"/>
    <n v="12.5"/>
    <n v="1"/>
    <n v="84.77"/>
    <n v="84.77"/>
    <n v="0"/>
    <n v="33.908000000000001"/>
    <x v="0"/>
  </r>
  <r>
    <s v="       102583"/>
    <s v="102583"/>
    <s v="       102089"/>
    <s v="STOL UF-130"/>
    <x v="0"/>
    <s v="01.01.97"/>
    <s v="01.02.97"/>
    <n v="12.5"/>
    <n v="1"/>
    <n v="1413.05"/>
    <n v="1413.05"/>
    <n v="0"/>
    <n v="565.22"/>
    <x v="0"/>
  </r>
  <r>
    <s v="       102584"/>
    <s v="102584"/>
    <s v="       101974"/>
    <s v="STOL PISAĆI"/>
    <x v="0"/>
    <s v="01.01.97"/>
    <s v="01.02.97"/>
    <n v="12.5"/>
    <n v="1"/>
    <n v="565.22"/>
    <n v="565.22"/>
    <n v="0"/>
    <n v="226.08800000000002"/>
    <x v="0"/>
  </r>
  <r>
    <s v="       102585"/>
    <s v="102585"/>
    <s v="       101177"/>
    <s v="PEĆ EL. LP-08"/>
    <x v="1"/>
    <s v="01.01.97"/>
    <s v="01.02.97"/>
    <n v="20"/>
    <n v="1"/>
    <n v="2354.77"/>
    <n v="2354.77"/>
    <n v="0"/>
    <n v="941.90800000000002"/>
    <x v="0"/>
  </r>
  <r>
    <s v="       102586"/>
    <s v="102586"/>
    <s v="       100382"/>
    <s v="KLASIFIKATOR SPIRALNI RUČ"/>
    <x v="1"/>
    <s v="01.01.97"/>
    <s v="01.02.97"/>
    <n v="20"/>
    <n v="1"/>
    <n v="7967"/>
    <n v="7967"/>
    <n v="0"/>
    <n v="3186.8"/>
    <x v="0"/>
  </r>
  <r>
    <s v="       102587"/>
    <s v="102587"/>
    <s v="       101864"/>
    <s v="STL MANIPULATIVNI"/>
    <x v="1"/>
    <s v="01.01.97"/>
    <s v="01.02.97"/>
    <n v="12.5"/>
    <n v="1"/>
    <n v="161.49"/>
    <n v="161.49"/>
    <n v="0"/>
    <n v="64.596000000000004"/>
    <x v="0"/>
  </r>
  <r>
    <s v="       102588"/>
    <s v="102588"/>
    <s v="       101974"/>
    <s v="STOL PISAĆI"/>
    <x v="0"/>
    <s v="01.01.97"/>
    <s v="01.02.97"/>
    <n v="12.5"/>
    <n v="1"/>
    <n v="565.23"/>
    <n v="565.23"/>
    <n v="0"/>
    <n v="226.09200000000001"/>
    <x v="0"/>
  </r>
  <r>
    <s v="       102589"/>
    <s v="102589"/>
    <s v="       101258"/>
    <s v="PLAKALICA"/>
    <x v="1"/>
    <s v="01.01.97"/>
    <s v="01.02.97"/>
    <n v="20"/>
    <n v="1"/>
    <n v="4524.6000000000004"/>
    <n v="4524.6000000000004"/>
    <n v="0"/>
    <n v="1809.8400000000001"/>
    <x v="0"/>
  </r>
  <r>
    <s v="       102591"/>
    <s v="102591"/>
    <s v="       100291"/>
    <s v="HIDROCIKLON MOZLEY"/>
    <x v="1"/>
    <s v="01.01.97"/>
    <s v="01.02.97"/>
    <n v="25"/>
    <n v="1"/>
    <n v="57166.9"/>
    <n v="57166.9"/>
    <n v="0"/>
    <n v="22866.760000000002"/>
    <x v="0"/>
  </r>
  <r>
    <s v="       102592"/>
    <s v="102592"/>
    <s v="       101974"/>
    <s v="STOL PISAĆI"/>
    <x v="0"/>
    <s v="01.01.97"/>
    <s v="01.02.97"/>
    <n v="12.5"/>
    <n v="1"/>
    <n v="565.23"/>
    <n v="565.23"/>
    <n v="0"/>
    <n v="226.09200000000001"/>
    <x v="0"/>
  </r>
  <r>
    <s v="       102593"/>
    <s v="102593"/>
    <s v="       101963"/>
    <s v="STOL MANIPULATIVNI"/>
    <x v="0"/>
    <s v="01.01.97"/>
    <s v="01.02.97"/>
    <n v="12.5"/>
    <n v="1"/>
    <n v="161.51"/>
    <n v="161.51"/>
    <n v="0"/>
    <n v="64.603999999999999"/>
    <x v="0"/>
  </r>
  <r>
    <s v="       102594"/>
    <s v="102594"/>
    <s v="       100595"/>
    <s v="MLIN PORCULANSKI LAB./PRO"/>
    <x v="1"/>
    <s v="01.01.97"/>
    <s v="01.02.97"/>
    <n v="20"/>
    <n v="1"/>
    <n v="7500"/>
    <n v="7500"/>
    <n v="0"/>
    <n v="3000"/>
    <x v="0"/>
  </r>
  <r>
    <s v="       102596"/>
    <s v="102596"/>
    <s v="       102393"/>
    <s v="TERMOSTAT ULTRA TIP 15"/>
    <x v="1"/>
    <s v="01.01.97"/>
    <s v="01.02.97"/>
    <n v="20"/>
    <n v="1"/>
    <n v="3433.59"/>
    <n v="3433.59"/>
    <n v="0"/>
    <n v="1373.4360000000001"/>
    <x v="0"/>
  </r>
  <r>
    <s v="       102597"/>
    <s v="102597"/>
    <s v="       102534"/>
    <s v="VAGA STOLNA"/>
    <x v="0"/>
    <s v="01.01.97"/>
    <s v="01.02.97"/>
    <n v="20"/>
    <n v="1"/>
    <n v="3896.29"/>
    <n v="3896.29"/>
    <n v="0"/>
    <n v="1558.5160000000001"/>
    <x v="0"/>
  </r>
  <r>
    <s v="       102598"/>
    <s v="102598"/>
    <s v="       101052"/>
    <s v="ORMAR ZA ALAT"/>
    <x v="0"/>
    <s v="01.01.97"/>
    <s v="01.02.97"/>
    <n v="12.5"/>
    <n v="1"/>
    <n v="1695.68"/>
    <n v="1695.68"/>
    <n v="0"/>
    <n v="678.27200000000005"/>
    <x v="0"/>
  </r>
  <r>
    <s v="       102599"/>
    <s v="102599"/>
    <s v="       101052"/>
    <s v="ORMAR ZA ALAT"/>
    <x v="0"/>
    <s v="01.01.97"/>
    <s v="01.02.97"/>
    <n v="12.5"/>
    <n v="1"/>
    <n v="847.91"/>
    <n v="847.91"/>
    <n v="0"/>
    <n v="339.16399999999999"/>
    <x v="0"/>
  </r>
  <r>
    <s v="       102601"/>
    <s v="102601"/>
    <s v="       100426"/>
    <s v="KOMPRESOR TURBO AI"/>
    <x v="1"/>
    <s v="13.01.03"/>
    <s v="01.02.03"/>
    <n v="20"/>
    <n v="1"/>
    <n v="1557.57"/>
    <n v="1557.57"/>
    <n v="0"/>
    <n v="623.02800000000002"/>
    <x v="0"/>
  </r>
  <r>
    <s v="       102603"/>
    <s v="102603"/>
    <s v="       102531"/>
    <s v="VAGA PRECIZNA METTLER TOL"/>
    <x v="1"/>
    <s v="26.06.07"/>
    <s v="01.07.07"/>
    <n v="20"/>
    <n v="1"/>
    <n v="24329.73"/>
    <n v="24329.73"/>
    <n v="0"/>
    <n v="9731.8919999999998"/>
    <x v="0"/>
  </r>
  <r>
    <s v="       102604"/>
    <s v="102604"/>
    <s v="       101963"/>
    <s v="STOL MANIPULATIVNI"/>
    <x v="0"/>
    <s v="01.01.97"/>
    <s v="01.02.97"/>
    <n v="12.5"/>
    <n v="1"/>
    <n v="161.49"/>
    <n v="161.49"/>
    <n v="0"/>
    <n v="64.596000000000004"/>
    <x v="0"/>
  </r>
  <r>
    <s v="       102605"/>
    <s v="102605"/>
    <s v="       101963"/>
    <s v="STOL MANIPULATIVNI"/>
    <x v="0"/>
    <s v="01.01.97"/>
    <s v="01.02.97"/>
    <n v="12.5"/>
    <n v="1"/>
    <n v="161.49"/>
    <n v="161.49"/>
    <n v="0"/>
    <n v="64.596000000000004"/>
    <x v="0"/>
  </r>
  <r>
    <s v="       102606"/>
    <s v="102606"/>
    <s v="       101986"/>
    <s v="STOL PISAĆI SI-1560"/>
    <x v="0"/>
    <s v="01.01.97"/>
    <s v="01.02.97"/>
    <n v="12.5"/>
    <n v="1"/>
    <n v="3108.6800000000003"/>
    <n v="3108.6800000000003"/>
    <n v="0"/>
    <n v="1243.4720000000002"/>
    <x v="0"/>
  </r>
  <r>
    <s v="       102607"/>
    <s v="102607"/>
    <s v="       101963"/>
    <s v="STOL MANIPULATIVNI"/>
    <x v="0"/>
    <s v="01.01.97"/>
    <s v="01.02.97"/>
    <n v="12.5"/>
    <n v="1"/>
    <n v="161.49"/>
    <n v="161.49"/>
    <n v="0"/>
    <n v="64.596000000000004"/>
    <x v="0"/>
  </r>
  <r>
    <s v="       102608"/>
    <s v="102608"/>
    <s v="       100581"/>
    <s v="MJEŠALICA EL. MG."/>
    <x v="1"/>
    <s v="01.01.97"/>
    <s v="01.02.97"/>
    <n v="20"/>
    <n v="1"/>
    <n v="788.85"/>
    <n v="788.85"/>
    <n v="0"/>
    <n v="315.54000000000002"/>
    <x v="0"/>
  </r>
  <r>
    <s v="       102609"/>
    <s v="102609"/>
    <s v="       101727"/>
    <s v="SITA LAB. RUČNA/PROC."/>
    <x v="1"/>
    <s v="01.01.97"/>
    <s v="01.02.97"/>
    <n v="20"/>
    <n v="1"/>
    <n v="3000"/>
    <n v="3000"/>
    <n v="0"/>
    <n v="1200"/>
    <x v="0"/>
  </r>
  <r>
    <s v="       102636"/>
    <s v="102636"/>
    <s v="       100644"/>
    <s v="MONITOR 24&quot;"/>
    <x v="2"/>
    <s v="20.11.12"/>
    <s v="01.12.12"/>
    <n v="25"/>
    <n v="1"/>
    <n v="1574.71"/>
    <n v="1574.71"/>
    <n v="0"/>
    <n v="629.88400000000001"/>
    <x v="0"/>
  </r>
  <r>
    <s v="       102638"/>
    <s v="102638"/>
    <s v="       102232"/>
    <s v="STOLICA BEZ NASLONA"/>
    <x v="0"/>
    <s v="01.01.97"/>
    <s v="01.02.97"/>
    <n v="12.5"/>
    <n v="1"/>
    <n v="113.04"/>
    <n v="113.04"/>
    <n v="0"/>
    <n v="45.216000000000008"/>
    <x v="0"/>
  </r>
  <r>
    <s v="       102640"/>
    <s v="102640"/>
    <s v="       102232"/>
    <s v="STOLICA BEZ NASLONA"/>
    <x v="0"/>
    <s v="01.01.97"/>
    <s v="01.02.97"/>
    <n v="12.5"/>
    <n v="1"/>
    <n v="56.49"/>
    <n v="56.49"/>
    <n v="0"/>
    <n v="22.596000000000004"/>
    <x v="0"/>
  </r>
  <r>
    <s v="       102642"/>
    <s v="102642"/>
    <s v="       100842"/>
    <s v="NUMERATOR OSa ELEKT.+ADAP"/>
    <x v="1"/>
    <s v="14.02.01"/>
    <s v="01.03.01"/>
    <n v="20"/>
    <n v="1"/>
    <n v="1854.4"/>
    <n v="1854.4"/>
    <n v="0"/>
    <n v="741.7600000000001"/>
    <x v="0"/>
  </r>
  <r>
    <s v="       102643"/>
    <s v="102643"/>
    <s v="       102195"/>
    <s v="STOLAC UREDSKI"/>
    <x v="0"/>
    <s v="28.02.06"/>
    <s v="01.03.06"/>
    <n v="12.5"/>
    <n v="1"/>
    <n v="947.98"/>
    <n v="947.98"/>
    <n v="0"/>
    <n v="379.19200000000001"/>
    <x v="0"/>
  </r>
  <r>
    <s v="       102645"/>
    <s v="102645"/>
    <s v="       101979"/>
    <s v="STOL PISAĆI HRAST"/>
    <x v="0"/>
    <s v="01.01.97"/>
    <s v="01.02.97"/>
    <n v="12.5"/>
    <n v="1"/>
    <n v="3943.29"/>
    <n v="3943.29"/>
    <n v="0"/>
    <n v="1577.316"/>
    <x v="0"/>
  </r>
  <r>
    <s v="       102646"/>
    <s v="102646"/>
    <s v="       101561"/>
    <s v="RAČUNALO HP 3400"/>
    <x v="2"/>
    <s v="14.06.12"/>
    <s v="01.07.12"/>
    <n v="25"/>
    <n v="1"/>
    <n v="5041.4800000000005"/>
    <n v="5041.4800000000005"/>
    <n v="0"/>
    <n v="2016.5920000000003"/>
    <x v="0"/>
  </r>
  <r>
    <s v="       102647"/>
    <s v="102647"/>
    <s v="       101571"/>
    <s v="RAČUNALO HP PRO 3500"/>
    <x v="2"/>
    <s v="20.11.12"/>
    <s v="01.12.12"/>
    <n v="25"/>
    <n v="1"/>
    <n v="5041.47"/>
    <n v="5041.47"/>
    <n v="0"/>
    <n v="2016.5880000000002"/>
    <x v="0"/>
  </r>
  <r>
    <s v="       102648"/>
    <s v="102648"/>
    <s v="       101226"/>
    <s v="PISAČ HP P2055DN"/>
    <x v="2"/>
    <s v="30.11.10"/>
    <s v="01.12.10"/>
    <n v="25"/>
    <n v="1"/>
    <n v="2598.3000000000002"/>
    <n v="2598.3000000000002"/>
    <n v="0"/>
    <n v="1039.3200000000002"/>
    <x v="0"/>
  </r>
  <r>
    <s v="       102650"/>
    <s v="102650"/>
    <s v="       101327"/>
    <s v="POLICA ZA KNJIGE"/>
    <x v="1"/>
    <s v="01.01.97"/>
    <s v="01.02.97"/>
    <n v="12.5"/>
    <n v="1"/>
    <n v="56.620000000000005"/>
    <n v="56.620000000000005"/>
    <n v="0"/>
    <n v="22.648000000000003"/>
    <x v="0"/>
  </r>
  <r>
    <s v="       102651"/>
    <s v="102651"/>
    <s v="       102554"/>
    <s v="VITRINA"/>
    <x v="1"/>
    <s v="01.01.97"/>
    <s v="01.02.97"/>
    <n v="12.5"/>
    <n v="1"/>
    <n v="565.22"/>
    <n v="565.22"/>
    <n v="0"/>
    <n v="226.08800000000002"/>
    <x v="0"/>
  </r>
  <r>
    <s v="       102652"/>
    <s v="102652"/>
    <s v="       102554"/>
    <s v="VITRINA"/>
    <x v="1"/>
    <s v="01.01.97"/>
    <s v="01.02.97"/>
    <n v="12.5"/>
    <n v="1"/>
    <n v="565.23"/>
    <n v="565.23"/>
    <n v="0"/>
    <n v="226.09200000000001"/>
    <x v="0"/>
  </r>
  <r>
    <s v="       102653"/>
    <s v="102653"/>
    <s v="       102059"/>
    <s v="STOL RADNI S LAD./PROC."/>
    <x v="0"/>
    <s v="01.01.97"/>
    <s v="01.02.97"/>
    <n v="12.5"/>
    <n v="1"/>
    <n v="226.11"/>
    <n v="226.11"/>
    <n v="0"/>
    <n v="90.444000000000017"/>
    <x v="0"/>
  </r>
  <r>
    <s v="       102654"/>
    <s v="102654"/>
    <s v="       102498"/>
    <s v="UREĐAJ ZA SMICANJE"/>
    <x v="1"/>
    <s v="27.09.06"/>
    <s v="01.10.06"/>
    <n v="20"/>
    <n v="1"/>
    <n v="126683.15000000001"/>
    <n v="126683.15000000001"/>
    <n v="0"/>
    <n v="50673.260000000009"/>
    <x v="0"/>
  </r>
  <r>
    <s v="       102657"/>
    <s v="102657"/>
    <s v="       102034"/>
    <s v="STOL RADNI 220x75x75+LAD."/>
    <x v="0"/>
    <s v="19.05.09"/>
    <s v="01.06.09"/>
    <n v="12.5"/>
    <n v="1"/>
    <n v="3850.32"/>
    <n v="3850.32"/>
    <n v="0"/>
    <n v="1540.1280000000002"/>
    <x v="0"/>
  </r>
  <r>
    <s v="       102658"/>
    <s v="102658"/>
    <s v="       101695"/>
    <s v="SEIZMOGRAF MINIMATE 18745"/>
    <x v="1"/>
    <s v="08.08.12"/>
    <s v="01.09.12"/>
    <n v="20"/>
    <n v="1"/>
    <n v="36354.090000000004"/>
    <n v="36354.090000000004"/>
    <n v="0"/>
    <n v="14541.636000000002"/>
    <x v="0"/>
  </r>
  <r>
    <s v="       102659"/>
    <s v="102659"/>
    <s v="       100248"/>
    <s v="GEOFON TRIAXIAL 17856"/>
    <x v="1"/>
    <s v="08.08.12"/>
    <s v="01.09.12"/>
    <n v="20"/>
    <n v="1"/>
    <n v="8366.2800000000007"/>
    <n v="8366.2800000000007"/>
    <n v="0"/>
    <n v="3346.5120000000006"/>
    <x v="0"/>
  </r>
  <r>
    <s v="       102660"/>
    <s v="102660"/>
    <s v="       100516"/>
    <s v="MIKROFON REFERENTNI S PRI"/>
    <x v="1"/>
    <s v="15.04.10"/>
    <s v="01.05.10"/>
    <n v="20"/>
    <n v="1"/>
    <n v="28907.63"/>
    <n v="28907.63"/>
    <n v="0"/>
    <n v="11563.052000000001"/>
    <x v="0"/>
  </r>
  <r>
    <s v="       102661"/>
    <s v="102661"/>
    <s v="       101698"/>
    <s v="SEIZMOGRAF MINIMATE PRO4"/>
    <x v="1"/>
    <s v="14.06.12"/>
    <s v="01.07.12"/>
    <n v="20"/>
    <n v="1"/>
    <n v="39341.75"/>
    <n v="39341.75"/>
    <n v="0"/>
    <n v="15736.7"/>
    <x v="0"/>
  </r>
  <r>
    <s v="       102662"/>
    <s v="102662"/>
    <s v="       100240"/>
    <s v="GEOFON 1-315Hz"/>
    <x v="1"/>
    <s v="14.06.12"/>
    <s v="01.07.12"/>
    <n v="20"/>
    <n v="1"/>
    <n v="11919.07"/>
    <n v="11919.07"/>
    <n v="0"/>
    <n v="4767.6279999999997"/>
    <x v="0"/>
  </r>
  <r>
    <s v="       102663"/>
    <s v="102663"/>
    <s v="       100515"/>
    <s v="MIKROFON LINEAR 720A1801"/>
    <x v="1"/>
    <s v="14.06.12"/>
    <s v="01.07.12"/>
    <n v="20"/>
    <n v="1"/>
    <n v="5956.1500000000005"/>
    <n v="5956.1500000000005"/>
    <n v="0"/>
    <n v="2382.4600000000005"/>
    <x v="0"/>
  </r>
  <r>
    <s v="       102664"/>
    <s v="102664"/>
    <s v="       101694"/>
    <s v="SEIZMOGRAF Micromate sust"/>
    <x v="1"/>
    <s v="10.12.14"/>
    <s v="01.01.15"/>
    <n v="20"/>
    <n v="1"/>
    <n v="34067.33"/>
    <n v="34067.33"/>
    <n v="0"/>
    <n v="13626.932000000001"/>
    <x v="0"/>
  </r>
  <r>
    <s v="       102665"/>
    <s v="102665"/>
    <s v="       100056"/>
    <s v="BROJAČ UNIVERZALNI-AGILEN"/>
    <x v="1"/>
    <s v="01.06.12"/>
    <s v="01.07.12"/>
    <n v="20"/>
    <n v="1"/>
    <n v="10432.14"/>
    <n v="10432.14"/>
    <n v="0"/>
    <n v="4172.8559999999998"/>
    <x v="0"/>
  </r>
  <r>
    <s v="       102666"/>
    <s v="102666"/>
    <s v="       100119"/>
    <s v="DINAMOMETAR DIGITALNI"/>
    <x v="1"/>
    <s v="18.12.15"/>
    <s v="01.01.16"/>
    <n v="20"/>
    <n v="1"/>
    <n v="12050"/>
    <n v="12050"/>
    <n v="0"/>
    <n v="4820"/>
    <x v="0"/>
  </r>
  <r>
    <s v="       102667"/>
    <s v="102667"/>
    <s v="       102597"/>
    <s v="VJEŠALICA STOJEĆA"/>
    <x v="1"/>
    <s v="01.01.97"/>
    <s v="01.02.97"/>
    <n v="12.5"/>
    <n v="1"/>
    <n v="28.27"/>
    <n v="28.27"/>
    <n v="0"/>
    <n v="11.308"/>
    <x v="0"/>
  </r>
  <r>
    <s v="       102668"/>
    <s v="102668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2669"/>
    <s v="102669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2670"/>
    <s v="102670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2671"/>
    <s v="102671"/>
    <s v="       100167"/>
    <s v="FOTELJA"/>
    <x v="0"/>
    <s v="01.01.97"/>
    <s v="01.02.97"/>
    <n v="12.5"/>
    <n v="1"/>
    <n v="565.64"/>
    <n v="565.64"/>
    <n v="0"/>
    <n v="226.256"/>
    <x v="0"/>
  </r>
  <r>
    <s v="       102672"/>
    <s v="102672"/>
    <s v="       102560"/>
    <s v="VITRINA REGAL 8 ELEMENATA"/>
    <x v="1"/>
    <s v="01.01.97"/>
    <s v="01.02.97"/>
    <n v="12.5"/>
    <n v="1"/>
    <n v="4278.93"/>
    <n v="4278.93"/>
    <n v="0"/>
    <n v="1711.5720000000001"/>
    <x v="0"/>
  </r>
  <r>
    <s v="       102673"/>
    <s v="102673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2678"/>
    <s v="102678"/>
    <s v="       101213"/>
    <s v="PISAČ HP-LJ 1100"/>
    <x v="2"/>
    <s v="06.10.00"/>
    <s v="01.11.00"/>
    <n v="25"/>
    <n v="1"/>
    <n v="3977.2000000000003"/>
    <n v="3977.2000000000003"/>
    <n v="0"/>
    <n v="1590.88"/>
    <x v="0"/>
  </r>
  <r>
    <s v="       102679"/>
    <s v="102679"/>
    <s v="       101505"/>
    <s v="RAČ.INTEL CELERON 1700*"/>
    <x v="2"/>
    <s v="16.12.02"/>
    <s v="01.01.03"/>
    <n v="25"/>
    <n v="1"/>
    <n v="4262.3599999999997"/>
    <n v="4262.3599999999997"/>
    <n v="0"/>
    <n v="1704.944"/>
    <x v="0"/>
  </r>
  <r>
    <s v="       102680"/>
    <s v="102680"/>
    <s v="       100731"/>
    <s v="MONITOR SAMSUNG19&quot;"/>
    <x v="2"/>
    <s v="21.06.04"/>
    <s v="01.07.04"/>
    <n v="25"/>
    <n v="1"/>
    <n v="1939.69"/>
    <n v="1939.69"/>
    <n v="0"/>
    <n v="775.87600000000009"/>
    <x v="0"/>
  </r>
  <r>
    <s v="       102682"/>
    <s v="102682"/>
    <s v="       100101"/>
    <s v="DEFORMETAR"/>
    <x v="1"/>
    <s v="25.03.02"/>
    <s v="01.04.02"/>
    <n v="20"/>
    <n v="1"/>
    <n v="8720.48"/>
    <n v="8720.48"/>
    <n v="0"/>
    <n v="3488.192"/>
    <x v="0"/>
  </r>
  <r>
    <s v="       102683"/>
    <s v="102683"/>
    <s v="       100333"/>
    <s v="iPAD APPLE CELLULAR 64GB"/>
    <x v="2"/>
    <s v="18.07.13"/>
    <s v="01.08.13"/>
    <n v="25"/>
    <n v="1"/>
    <n v="7525"/>
    <n v="7525"/>
    <n v="0"/>
    <n v="3010"/>
    <x v="0"/>
  </r>
  <r>
    <s v="       102684"/>
    <s v="102684"/>
    <s v="       102481"/>
    <s v="UREĐAJ GPS"/>
    <x v="1"/>
    <s v="27.10.04"/>
    <s v="01.11.04"/>
    <n v="20"/>
    <n v="1"/>
    <n v="2793.86"/>
    <n v="2793.86"/>
    <n v="0"/>
    <n v="1117.5440000000001"/>
    <x v="0"/>
  </r>
  <r>
    <s v="       102685"/>
    <s v="102685"/>
    <s v="       100801"/>
    <s v="NOTEBOOK ELITEBOOK E8770w"/>
    <x v="2"/>
    <s v="19.11.12"/>
    <s v="01.12.12"/>
    <n v="25"/>
    <n v="1"/>
    <n v="12187.5"/>
    <n v="12187.5"/>
    <n v="0"/>
    <n v="4875"/>
    <x v="0"/>
  </r>
  <r>
    <s v="       102686"/>
    <s v="102686"/>
    <s v="       102561"/>
    <s v="VITRINA S MODELIMA"/>
    <x v="1"/>
    <s v="01.01.97"/>
    <s v="01.02.97"/>
    <n v="12.5"/>
    <n v="1"/>
    <n v="491.71000000000004"/>
    <n v="491.71000000000004"/>
    <n v="0"/>
    <n v="196.68400000000003"/>
    <x v="0"/>
  </r>
  <r>
    <s v="       102687"/>
    <s v="102687"/>
    <s v="       102561"/>
    <s v="VITRINA S MODELIMA"/>
    <x v="1"/>
    <s v="01.01.97"/>
    <s v="01.02.97"/>
    <n v="12.5"/>
    <n v="1"/>
    <n v="491.71000000000004"/>
    <n v="491.71000000000004"/>
    <n v="0"/>
    <n v="196.68400000000003"/>
    <x v="0"/>
  </r>
  <r>
    <s v="       102688"/>
    <s v="102688"/>
    <s v="       102561"/>
    <s v="VITRINA S MODELIMA"/>
    <x v="1"/>
    <s v="01.01.97"/>
    <s v="01.02.97"/>
    <n v="12.5"/>
    <n v="1"/>
    <n v="491.71000000000004"/>
    <n v="491.71000000000004"/>
    <n v="0"/>
    <n v="196.68400000000003"/>
    <x v="0"/>
  </r>
  <r>
    <s v="       102689"/>
    <s v="102689"/>
    <s v="       102561"/>
    <s v="VITRINA S MODELIMA"/>
    <x v="1"/>
    <s v="01.01.97"/>
    <s v="01.02.97"/>
    <n v="12.5"/>
    <n v="1"/>
    <n v="491.73"/>
    <n v="491.73"/>
    <n v="0"/>
    <n v="196.69200000000001"/>
    <x v="0"/>
  </r>
  <r>
    <s v="       102690"/>
    <s v="102690"/>
    <s v="       100707"/>
    <s v="MONITOR PHILIPS 24&quot;"/>
    <x v="2"/>
    <s v="02.03.09"/>
    <s v="01.04.09"/>
    <n v="25"/>
    <n v="1"/>
    <n v="2806"/>
    <n v="2806"/>
    <n v="0"/>
    <n v="1122.4000000000001"/>
    <x v="0"/>
  </r>
  <r>
    <s v="       102691"/>
    <s v="102691"/>
    <s v="       100205"/>
    <s v="FOTOAP. DIGITALNI Pentax"/>
    <x v="0"/>
    <s v="16.02.12"/>
    <s v="01.03.12"/>
    <n v="20"/>
    <n v="1"/>
    <n v="9667.19"/>
    <n v="9667.19"/>
    <n v="0"/>
    <n v="3866.8760000000002"/>
    <x v="0"/>
  </r>
  <r>
    <s v="       102692"/>
    <s v="102692"/>
    <s v="       100192"/>
    <s v="Fotelja uredska"/>
    <x v="0"/>
    <s v="01.04.09"/>
    <s v="01.05.09"/>
    <n v="12.5"/>
    <n v="1"/>
    <n v="575.35"/>
    <n v="575.35"/>
    <n v="0"/>
    <n v="230.14000000000001"/>
    <x v="0"/>
  </r>
  <r>
    <s v="       102693"/>
    <s v="102693"/>
    <s v="       101028"/>
    <s v="ORMAR VISOKI"/>
    <x v="0"/>
    <s v="01.04.09"/>
    <s v="01.05.09"/>
    <n v="12.5"/>
    <n v="1"/>
    <n v="1438.63"/>
    <n v="1438.63"/>
    <n v="0"/>
    <n v="575.45200000000011"/>
    <x v="0"/>
  </r>
  <r>
    <s v="       102694"/>
    <s v="102694"/>
    <s v="       101300"/>
    <s v="Pokretna kazeta"/>
    <x v="1"/>
    <s v="01.04.09"/>
    <s v="01.05.09"/>
    <n v="12.5"/>
    <n v="1"/>
    <n v="925.44"/>
    <n v="925.44"/>
    <n v="0"/>
    <n v="370.17600000000004"/>
    <x v="0"/>
  </r>
  <r>
    <s v="       102695"/>
    <s v="102695"/>
    <s v="       101997"/>
    <s v="Stol radni"/>
    <x v="0"/>
    <s v="01.04.09"/>
    <s v="01.05.09"/>
    <n v="12.5"/>
    <n v="1"/>
    <n v="1046.76"/>
    <n v="1046.76"/>
    <n v="0"/>
    <n v="418.70400000000001"/>
    <x v="0"/>
  </r>
  <r>
    <s v="       102696"/>
    <s v="102696"/>
    <s v="       101688"/>
    <s v="SCANER MUSTEK SCAN A3"/>
    <x v="1"/>
    <s v="02.03.09"/>
    <s v="01.04.09"/>
    <n v="25"/>
    <n v="1"/>
    <n v="1586"/>
    <n v="1586"/>
    <n v="0"/>
    <n v="634.40000000000009"/>
    <x v="0"/>
  </r>
  <r>
    <s v="       102697"/>
    <s v="102697"/>
    <s v="       101398"/>
    <s v="PROJEKCIJSKO PLATNO 3M"/>
    <x v="1"/>
    <s v="07.03.02"/>
    <s v="01.04.02"/>
    <n v="20"/>
    <n v="1"/>
    <n v="1282.6000000000001"/>
    <n v="1282.6000000000001"/>
    <n v="0"/>
    <n v="513.04000000000008"/>
    <x v="0"/>
  </r>
  <r>
    <s v="       102698"/>
    <s v="102698"/>
    <s v="       100431"/>
    <s v="KONIMETAR ZEISS"/>
    <x v="1"/>
    <s v="01.01.97"/>
    <s v="01.02.97"/>
    <n v="20"/>
    <n v="1"/>
    <n v="2105.64"/>
    <n v="2105.64"/>
    <n v="0"/>
    <n v="842.25599999999997"/>
    <x v="0"/>
  </r>
  <r>
    <s v="       102700"/>
    <s v="102700"/>
    <s v="       100019"/>
    <s v="ANALIZATOR ISPUŠNIH PLIN."/>
    <x v="1"/>
    <s v="12.06.07"/>
    <s v="01.07.07"/>
    <n v="20"/>
    <n v="1"/>
    <n v="70879.56"/>
    <n v="70879.56"/>
    <n v="0"/>
    <n v="28351.824000000001"/>
    <x v="0"/>
  </r>
  <r>
    <s v="       102703"/>
    <s v="102703"/>
    <s v="       102443"/>
    <s v="UR.ZA MJERENJE PRAŠINOSTI"/>
    <x v="1"/>
    <s v="22.12.14"/>
    <s v="01.01.15"/>
    <n v="20"/>
    <n v="1"/>
    <n v="41735.550000000003"/>
    <n v="41735.550000000003"/>
    <n v="0"/>
    <n v="16694.22"/>
    <x v="0"/>
  </r>
  <r>
    <s v="       102704"/>
    <s v="102704"/>
    <s v="       100066"/>
    <s v="BUŠILICA 2 RUPE 250L/25MM"/>
    <x v="1"/>
    <s v="05.11.10"/>
    <s v="01.12.10"/>
    <n v="20"/>
    <n v="1"/>
    <n v="2283.5700000000002"/>
    <n v="2283.5700000000002"/>
    <n v="0"/>
    <n v="913.42800000000011"/>
    <x v="0"/>
  </r>
  <r>
    <s v="       102706"/>
    <s v="102706"/>
    <s v="       101456"/>
    <s v="PUMPA RUČNA ACCURO"/>
    <x v="1"/>
    <s v="31.12.01"/>
    <s v="01.01.02"/>
    <n v="20"/>
    <n v="1"/>
    <n v="2371.6799999999998"/>
    <n v="2371.6799999999998"/>
    <n v="0"/>
    <n v="948.67200000000003"/>
    <x v="0"/>
  </r>
  <r>
    <s v="       102707"/>
    <s v="102707"/>
    <s v="       100104"/>
    <s v="DETEKTOR MULTIWARN PRIJEN"/>
    <x v="1"/>
    <s v="31.12.01"/>
    <s v="01.01.02"/>
    <n v="20"/>
    <n v="1"/>
    <n v="47734.94"/>
    <n v="47734.94"/>
    <n v="0"/>
    <n v="19093.976000000002"/>
    <x v="0"/>
  </r>
  <r>
    <s v="       102708"/>
    <s v="102708"/>
    <s v="       100021"/>
    <s v="ANEMOMETAR"/>
    <x v="1"/>
    <s v="30.07.04"/>
    <s v="01.08.04"/>
    <n v="20"/>
    <n v="1"/>
    <n v="10169.25"/>
    <n v="10169.25"/>
    <n v="0"/>
    <n v="4067.7000000000003"/>
    <x v="0"/>
  </r>
  <r>
    <s v="       102709"/>
    <s v="102709"/>
    <s v="       100047"/>
    <s v="BAROMETAR"/>
    <x v="1"/>
    <s v="30.07.04"/>
    <s v="01.08.04"/>
    <n v="20"/>
    <n v="1"/>
    <n v="4992.8900000000003"/>
    <n v="4992.8900000000003"/>
    <n v="0"/>
    <n v="1997.1560000000002"/>
    <x v="0"/>
  </r>
  <r>
    <s v="       102710"/>
    <s v="102710"/>
    <s v="       100506"/>
    <s v="MANOMETAR"/>
    <x v="1"/>
    <s v="30.07.04"/>
    <s v="01.08.04"/>
    <n v="20"/>
    <n v="1"/>
    <n v="15651.4"/>
    <n v="15651.4"/>
    <n v="0"/>
    <n v="6260.56"/>
    <x v="0"/>
  </r>
  <r>
    <s v="       102711"/>
    <s v="102711"/>
    <s v="       100216"/>
    <s v="FOTOAPARAT CASIO EX-FH20"/>
    <x v="0"/>
    <s v="01.10.14"/>
    <s v="01.11.14"/>
    <n v="20"/>
    <n v="1"/>
    <n v="10606.64"/>
    <n v="10606.64"/>
    <n v="0"/>
    <n v="4242.6559999999999"/>
    <x v="0"/>
  </r>
  <r>
    <s v="       102716"/>
    <s v="102716"/>
    <s v="       102500"/>
    <s v="UREĐAJ ZA TROOSNI POSMIK"/>
    <x v="1"/>
    <s v="29.12.08"/>
    <s v="01.01.09"/>
    <n v="20"/>
    <n v="1"/>
    <n v="407261.27"/>
    <n v="407261.27"/>
    <n v="0"/>
    <n v="162904.50800000003"/>
    <x v="0"/>
  </r>
  <r>
    <s v="       102717"/>
    <s v="102717"/>
    <s v="       102458"/>
    <s v="UREĐ. ZA JEDNOOSNI POSMIK"/>
    <x v="1"/>
    <s v="31.12.07"/>
    <s v="01.01.08"/>
    <n v="20"/>
    <n v="1"/>
    <n v="111008.73"/>
    <n v="111008.73"/>
    <n v="0"/>
    <n v="44403.491999999998"/>
    <x v="0"/>
  </r>
  <r>
    <s v="       102718"/>
    <s v="102718"/>
    <s v="       101956"/>
    <s v="STOL LABORATORIJSKI"/>
    <x v="0"/>
    <s v="10.11.09"/>
    <s v="01.12.09"/>
    <n v="12.5"/>
    <n v="1"/>
    <n v="1120.78"/>
    <n v="1120.78"/>
    <n v="0"/>
    <n v="448.31200000000001"/>
    <x v="0"/>
  </r>
  <r>
    <s v="       102719"/>
    <s v="102719"/>
    <s v="       100013"/>
    <s v="AGREGAT SE 5500SF"/>
    <x v="1"/>
    <s v="18.11.09"/>
    <s v="01.12.09"/>
    <n v="20"/>
    <n v="1"/>
    <n v="6791.55"/>
    <n v="6791.55"/>
    <n v="0"/>
    <n v="2716.6200000000003"/>
    <x v="0"/>
  </r>
  <r>
    <s v="       102720"/>
    <s v="102720"/>
    <s v="       100128"/>
    <s v="DIZALICA 50t"/>
    <x v="1"/>
    <s v="01.01.97"/>
    <s v="01.02.97"/>
    <n v="20"/>
    <n v="1"/>
    <n v="1625.95"/>
    <n v="1625.95"/>
    <n v="0"/>
    <n v="650.38000000000011"/>
    <x v="0"/>
  </r>
  <r>
    <s v="       102721"/>
    <s v="102721"/>
    <s v="       100128"/>
    <s v="DIZALICA 50t"/>
    <x v="1"/>
    <s v="01.01.97"/>
    <s v="01.02.97"/>
    <n v="20"/>
    <n v="1"/>
    <n v="1625.95"/>
    <n v="1625.95"/>
    <n v="0"/>
    <n v="650.38000000000011"/>
    <x v="0"/>
  </r>
  <r>
    <s v="       102722"/>
    <s v="102722"/>
    <s v="       102504"/>
    <s v="URZA PODRŽ.PRITISKA SERVO"/>
    <x v="1"/>
    <s v="01.01.97"/>
    <s v="01.02.97"/>
    <n v="20"/>
    <n v="1"/>
    <n v="10403"/>
    <n v="10403"/>
    <n v="0"/>
    <n v="4161.2"/>
    <x v="0"/>
  </r>
  <r>
    <s v="       102723"/>
    <s v="102723"/>
    <s v="       102487"/>
    <s v="UREĐAJ LVD SIGNAL SBEL"/>
    <x v="1"/>
    <s v="01.01.97"/>
    <s v="01.02.97"/>
    <n v="20"/>
    <n v="1"/>
    <n v="1800"/>
    <n v="1800"/>
    <n v="0"/>
    <n v="720"/>
    <x v="0"/>
  </r>
  <r>
    <s v="       102724"/>
    <s v="102724"/>
    <s v="       100742"/>
    <s v="MULTIMETAR DIGITALNI"/>
    <x v="1"/>
    <s v="01.01.97"/>
    <s v="01.02.97"/>
    <n v="20"/>
    <n v="1"/>
    <n v="3508.66"/>
    <n v="3508.66"/>
    <n v="0"/>
    <n v="1403.4639999999999"/>
    <x v="0"/>
  </r>
  <r>
    <s v="       102725"/>
    <s v="102725"/>
    <s v="       100118"/>
    <s v="DINAMOMETAR"/>
    <x v="1"/>
    <s v="01.01.97"/>
    <s v="01.02.97"/>
    <n v="20"/>
    <n v="1"/>
    <n v="1826.15"/>
    <n v="1826.15"/>
    <n v="0"/>
    <n v="730.46"/>
    <x v="0"/>
  </r>
  <r>
    <s v="       102726"/>
    <s v="102726"/>
    <s v="       102493"/>
    <s v="UREĐAJ ZA MJ.DEF.LVDT6KAN"/>
    <x v="1"/>
    <s v="01.01.97"/>
    <s v="01.02.97"/>
    <n v="20"/>
    <n v="1"/>
    <n v="3500"/>
    <n v="3500"/>
    <n v="0"/>
    <n v="1400"/>
    <x v="0"/>
  </r>
  <r>
    <s v="       102727"/>
    <s v="102727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28"/>
    <s v="102728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29"/>
    <s v="102729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30"/>
    <s v="102730"/>
    <s v="       100122"/>
    <s v="DISK DIJAMANTNI D. B."/>
    <x v="1"/>
    <s v="01.01.97"/>
    <s v="01.02.97"/>
    <n v="20"/>
    <n v="1"/>
    <n v="27448.5"/>
    <n v="27448.5"/>
    <n v="0"/>
    <n v="10979.400000000001"/>
    <x v="0"/>
  </r>
  <r>
    <s v="       102731"/>
    <s v="102731"/>
    <s v="       100440"/>
    <s v="KRUNA DIJAMANTNA"/>
    <x v="1"/>
    <s v="01.01.97"/>
    <s v="01.02.97"/>
    <n v="20"/>
    <n v="1"/>
    <n v="2200.89"/>
    <n v="2200.89"/>
    <n v="0"/>
    <n v="880.35599999999999"/>
    <x v="0"/>
  </r>
  <r>
    <s v="       102732"/>
    <s v="102732"/>
    <s v="       100440"/>
    <s v="KRUNA DIJAMANTNA"/>
    <x v="1"/>
    <s v="01.01.97"/>
    <s v="01.02.97"/>
    <n v="20"/>
    <n v="1"/>
    <n v="2200.88"/>
    <n v="2200.88"/>
    <n v="0"/>
    <n v="880.35200000000009"/>
    <x v="0"/>
  </r>
  <r>
    <s v="       102733"/>
    <s v="102733"/>
    <s v="       100440"/>
    <s v="KRUNA DIJAMANTNA"/>
    <x v="1"/>
    <s v="01.01.97"/>
    <s v="01.02.97"/>
    <n v="20"/>
    <n v="1"/>
    <n v="2200.88"/>
    <n v="2200.88"/>
    <n v="0"/>
    <n v="880.35200000000009"/>
    <x v="0"/>
  </r>
  <r>
    <s v="       102734"/>
    <s v="102734"/>
    <s v="       100440"/>
    <s v="KRUNA DIJAMANTNA"/>
    <x v="1"/>
    <s v="01.01.97"/>
    <s v="01.02.97"/>
    <n v="20"/>
    <n v="1"/>
    <n v="2200.88"/>
    <n v="2200.88"/>
    <n v="0"/>
    <n v="880.35200000000009"/>
    <x v="0"/>
  </r>
  <r>
    <s v="       102735"/>
    <s v="102735"/>
    <s v="       102231"/>
    <s v="STOLICA BEZ NASLONA-ŽELJ."/>
    <x v="0"/>
    <s v="01.01.97"/>
    <s v="01.02.97"/>
    <n v="12.5"/>
    <n v="1"/>
    <n v="70.650000000000006"/>
    <n v="70.650000000000006"/>
    <n v="0"/>
    <n v="28.260000000000005"/>
    <x v="0"/>
  </r>
  <r>
    <s v="       102736"/>
    <s v="102736"/>
    <s v="       102231"/>
    <s v="STOLICA BEZ NASLONA-ŽELJ."/>
    <x v="0"/>
    <s v="01.01.97"/>
    <s v="01.02.97"/>
    <n v="12.5"/>
    <n v="1"/>
    <n v="70.650000000000006"/>
    <n v="70.650000000000006"/>
    <n v="0"/>
    <n v="28.260000000000005"/>
    <x v="0"/>
  </r>
  <r>
    <s v="       102737"/>
    <s v="102737"/>
    <s v="       102336"/>
    <s v="SUŠIONIK STERILIZ.TERMOST"/>
    <x v="1"/>
    <s v="01.01.97"/>
    <s v="01.02.97"/>
    <n v="20"/>
    <n v="1"/>
    <n v="2780"/>
    <n v="2780"/>
    <n v="0"/>
    <n v="1112"/>
    <x v="0"/>
  </r>
  <r>
    <s v="       102738"/>
    <s v="102738"/>
    <s v="       100020"/>
    <s v="ANALYES SEIZMIČKI"/>
    <x v="1"/>
    <s v="01.01.97"/>
    <s v="01.02.97"/>
    <n v="20"/>
    <n v="1"/>
    <n v="109326.45"/>
    <n v="109326.45"/>
    <n v="0"/>
    <n v="43730.58"/>
    <x v="0"/>
  </r>
  <r>
    <s v="       102739"/>
    <s v="102739"/>
    <s v="       101454"/>
    <s v="PUMPA HIDRAULIČNA RUČNA"/>
    <x v="1"/>
    <s v="01.01.97"/>
    <s v="01.02.97"/>
    <n v="20"/>
    <n v="1"/>
    <n v="30000"/>
    <n v="30000"/>
    <n v="0"/>
    <n v="12000"/>
    <x v="0"/>
  </r>
  <r>
    <s v="       102740"/>
    <s v="102740"/>
    <s v="       101454"/>
    <s v="PUMPA HIDRAULIČNA RUČNA"/>
    <x v="1"/>
    <s v="01.01.97"/>
    <s v="01.02.97"/>
    <n v="20"/>
    <n v="1"/>
    <n v="30000"/>
    <n v="30000"/>
    <n v="0"/>
    <n v="12000"/>
    <x v="0"/>
  </r>
  <r>
    <s v="       102741"/>
    <s v="102741"/>
    <s v="       100096"/>
    <s v="ĆELIJA TRIAKSIJALNA"/>
    <x v="1"/>
    <s v="01.01.97"/>
    <s v="01.02.97"/>
    <n v="20"/>
    <n v="1"/>
    <n v="121962.92"/>
    <n v="121962.92"/>
    <n v="0"/>
    <n v="48785.168000000005"/>
    <x v="0"/>
  </r>
  <r>
    <s v="       102742"/>
    <s v="102742"/>
    <s v="       100032"/>
    <s v="APARAT ZA SMICANJE"/>
    <x v="1"/>
    <s v="01.01.97"/>
    <s v="01.02.97"/>
    <n v="20"/>
    <n v="1"/>
    <n v="57946.9"/>
    <n v="45494.16"/>
    <n v="12452.74"/>
    <n v="23178.760000000002"/>
    <x v="0"/>
  </r>
  <r>
    <s v="       102743"/>
    <s v="102743"/>
    <s v="       102053"/>
    <s v="STOL RADNI METALNI/PROC"/>
    <x v="0"/>
    <s v="01.01.97"/>
    <s v="01.02.97"/>
    <n v="12.5"/>
    <n v="1"/>
    <n v="548.07000000000005"/>
    <n v="548.07000000000005"/>
    <n v="0"/>
    <n v="219.22800000000004"/>
    <x v="0"/>
  </r>
  <r>
    <s v="       102744"/>
    <s v="102744"/>
    <s v="       101978"/>
    <s v="STOL PISAĆI ĐAČKI"/>
    <x v="0"/>
    <s v="01.01.97"/>
    <s v="01.02.97"/>
    <n v="12.5"/>
    <n v="1"/>
    <n v="565.21"/>
    <n v="565.21"/>
    <n v="0"/>
    <n v="226.08400000000003"/>
    <x v="0"/>
  </r>
  <r>
    <s v="       102745"/>
    <s v="102745"/>
    <s v="       102170"/>
    <s v="Stolac radni"/>
    <x v="0"/>
    <s v="30.09.09"/>
    <s v="01.10.09"/>
    <n v="12.5"/>
    <n v="1"/>
    <n v="1621.76"/>
    <n v="1621.76"/>
    <n v="0"/>
    <n v="648.70400000000006"/>
    <x v="0"/>
  </r>
  <r>
    <s v="       102746"/>
    <s v="102746"/>
    <s v="       102170"/>
    <s v="Stolac radni"/>
    <x v="0"/>
    <s v="30.09.09"/>
    <s v="01.10.09"/>
    <n v="12.5"/>
    <n v="1"/>
    <n v="1621.76"/>
    <n v="1621.76"/>
    <n v="0"/>
    <n v="648.70400000000006"/>
    <x v="0"/>
  </r>
  <r>
    <s v="       102747"/>
    <s v="102747"/>
    <s v="       101319"/>
    <s v="POLICA OTVORENA 240x30x75"/>
    <x v="1"/>
    <s v="30.09.09"/>
    <s v="01.10.09"/>
    <n v="12.5"/>
    <n v="1"/>
    <n v="2988.9"/>
    <n v="2988.9"/>
    <n v="0"/>
    <n v="1195.5600000000002"/>
    <x v="0"/>
  </r>
  <r>
    <s v="       102748"/>
    <s v="102748"/>
    <s v="       102079"/>
    <s v="STOL S LADIČARM 158x80x75"/>
    <x v="0"/>
    <s v="30.09.09"/>
    <s v="01.10.09"/>
    <n v="12.5"/>
    <n v="1"/>
    <n v="1826.55"/>
    <n v="1826.55"/>
    <n v="0"/>
    <n v="730.62"/>
    <x v="0"/>
  </r>
  <r>
    <s v="       102749"/>
    <s v="102749"/>
    <s v="       101958"/>
    <s v="STOL LADIČAR 158x80x75"/>
    <x v="0"/>
    <s v="30.09.09"/>
    <s v="01.10.09"/>
    <n v="12.5"/>
    <n v="1"/>
    <n v="1826.55"/>
    <n v="1826.55"/>
    <n v="0"/>
    <n v="730.62"/>
    <x v="0"/>
  </r>
  <r>
    <s v="       102750"/>
    <s v="102750"/>
    <s v="       101992"/>
    <s v="STOL POMIČNI 70x50x75"/>
    <x v="0"/>
    <s v="30.09.09"/>
    <s v="01.10.09"/>
    <n v="12.5"/>
    <n v="1"/>
    <n v="863.46"/>
    <n v="863.46"/>
    <n v="0"/>
    <n v="345.38400000000001"/>
    <x v="0"/>
  </r>
  <r>
    <s v="       102751"/>
    <s v="102751"/>
    <s v="       100864"/>
    <s v="ORMAR 120x40x215"/>
    <x v="0"/>
    <s v="30.09.09"/>
    <s v="01.10.09"/>
    <n v="12.5"/>
    <n v="1"/>
    <n v="2584.85"/>
    <n v="2584.85"/>
    <n v="0"/>
    <n v="1033.94"/>
    <x v="0"/>
  </r>
  <r>
    <s v="       102752"/>
    <s v="102752"/>
    <s v="       100887"/>
    <s v="ORMAR 90x60x215"/>
    <x v="0"/>
    <s v="30.09.09"/>
    <s v="01.10.09"/>
    <n v="12.5"/>
    <n v="1"/>
    <n v="1942.79"/>
    <n v="1942.79"/>
    <n v="0"/>
    <n v="777.11599999999999"/>
    <x v="0"/>
  </r>
  <r>
    <s v="       102753"/>
    <s v="102753"/>
    <s v="       100887"/>
    <s v="ORMAR 90x60x215"/>
    <x v="0"/>
    <s v="30.09.09"/>
    <s v="01.10.09"/>
    <n v="12.5"/>
    <n v="1"/>
    <n v="1942.79"/>
    <n v="1942.79"/>
    <n v="0"/>
    <n v="777.11599999999999"/>
    <x v="0"/>
  </r>
  <r>
    <s v="       102754"/>
    <s v="102754"/>
    <s v="       101278"/>
    <s v="PLOČA ŠKOLSKA 240x120"/>
    <x v="1"/>
    <s v="30.09.09"/>
    <s v="01.10.09"/>
    <n v="12.5"/>
    <n v="1"/>
    <n v="1616.22"/>
    <n v="1616.22"/>
    <n v="0"/>
    <n v="646.48800000000006"/>
    <x v="0"/>
  </r>
  <r>
    <s v="       102755"/>
    <s v="102755"/>
    <s v="       100723"/>
    <s v="MONITOR SAMSUNG 19&quot;SN940"/>
    <x v="2"/>
    <s v="20.11.07"/>
    <s v="01.12.07"/>
    <n v="25"/>
    <n v="1"/>
    <n v="1573.07"/>
    <n v="1573.07"/>
    <n v="0"/>
    <n v="629.22800000000007"/>
    <x v="0"/>
  </r>
  <r>
    <s v="       102756"/>
    <s v="102756"/>
    <s v="       100068"/>
    <s v="BUŠILICA DIJAMANTNA BOART"/>
    <x v="1"/>
    <s v="01.01.97"/>
    <s v="01.02.97"/>
    <n v="20"/>
    <n v="1"/>
    <n v="5134.05"/>
    <n v="5134.05"/>
    <n v="0"/>
    <n v="2053.6200000000003"/>
    <x v="0"/>
  </r>
  <r>
    <s v="       102757"/>
    <s v="102757"/>
    <s v="       100578"/>
    <s v="MJERNI PRSTENOVI"/>
    <x v="1"/>
    <s v="01.01.00"/>
    <s v="01.02.00"/>
    <n v="20"/>
    <n v="1"/>
    <n v="3287.82"/>
    <n v="3287.82"/>
    <n v="0"/>
    <n v="1315.1280000000002"/>
    <x v="0"/>
  </r>
  <r>
    <s v="       102758"/>
    <s v="102758"/>
    <s v="       100071"/>
    <s v="BUŠILICA RUČNA ISKRA 550W"/>
    <x v="1"/>
    <s v="01.01.97"/>
    <s v="01.02.97"/>
    <n v="20"/>
    <n v="1"/>
    <n v="1995.98"/>
    <n v="1995.98"/>
    <n v="0"/>
    <n v="798.39200000000005"/>
    <x v="0"/>
  </r>
  <r>
    <s v="       102759"/>
    <s v="102759"/>
    <s v="       102341"/>
    <s v="ŠESTAR ŠIPKASTI"/>
    <x v="1"/>
    <s v="10.10.07"/>
    <s v="01.11.07"/>
    <n v="20"/>
    <n v="1"/>
    <n v="1127.28"/>
    <n v="1127.28"/>
    <n v="0"/>
    <n v="450.91200000000003"/>
    <x v="0"/>
  </r>
  <r>
    <s v="       102760"/>
    <s v="102760"/>
    <s v="       101945"/>
    <s v="STOL KRIŽNI 145X320"/>
    <x v="0"/>
    <s v="18.11.04"/>
    <s v="01.12.04"/>
    <n v="12.5"/>
    <n v="1"/>
    <n v="3824.7000000000003"/>
    <n v="3824.7000000000003"/>
    <n v="0"/>
    <n v="1529.88"/>
    <x v="0"/>
  </r>
  <r>
    <s v="       102761"/>
    <s v="102761"/>
    <s v="       100032"/>
    <s v="APARAT ZA SMICANJE"/>
    <x v="1"/>
    <s v="01.01.97"/>
    <s v="01.02.97"/>
    <n v="20"/>
    <n v="1"/>
    <n v="4444.6099999999997"/>
    <n v="4444.6099999999997"/>
    <n v="0"/>
    <n v="1777.8440000000001"/>
    <x v="0"/>
  </r>
  <r>
    <s v="       102762"/>
    <s v="102762"/>
    <s v="       100453"/>
    <s v="KUTIJA METALNA ZA TALOG"/>
    <x v="1"/>
    <s v="25.10.04"/>
    <s v="01.11.04"/>
    <n v="20"/>
    <n v="1"/>
    <n v="1586"/>
    <n v="1586"/>
    <n v="0"/>
    <n v="634.40000000000009"/>
    <x v="0"/>
  </r>
  <r>
    <s v="       102763"/>
    <s v="102763"/>
    <s v="       100564"/>
    <s v="MJERAČ KONVERGENCIJE"/>
    <x v="2"/>
    <s v="01.01.97"/>
    <s v="01.02.97"/>
    <n v="20"/>
    <n v="1"/>
    <n v="66818.210000000006"/>
    <n v="66818.210000000006"/>
    <n v="0"/>
    <n v="26727.284000000003"/>
    <x v="0"/>
  </r>
  <r>
    <s v="       102764"/>
    <s v="102764"/>
    <s v="       102231"/>
    <s v="STOLICA BEZ NASLONA-ŽELJ."/>
    <x v="0"/>
    <s v="01.01.97"/>
    <s v="01.02.97"/>
    <n v="12.5"/>
    <n v="1"/>
    <n v="70.650000000000006"/>
    <n v="70.650000000000006"/>
    <n v="0"/>
    <n v="28.260000000000005"/>
    <x v="0"/>
  </r>
  <r>
    <s v="       102765"/>
    <s v="102765"/>
    <s v="       102231"/>
    <s v="STOLICA BEZ NASLONA-ŽELJ."/>
    <x v="0"/>
    <s v="01.01.97"/>
    <s v="01.02.97"/>
    <n v="12.5"/>
    <n v="1"/>
    <n v="70.650000000000006"/>
    <n v="70.650000000000006"/>
    <n v="0"/>
    <n v="28.260000000000005"/>
    <x v="0"/>
  </r>
  <r>
    <s v="       102766"/>
    <s v="102766"/>
    <s v="       101368"/>
    <s v="PREŠA HIDRAULIČKA"/>
    <x v="1"/>
    <s v="01.01.97"/>
    <s v="01.02.97"/>
    <n v="20"/>
    <n v="1"/>
    <n v="57292.800000000003"/>
    <n v="57292.800000000003"/>
    <n v="0"/>
    <n v="22917.120000000003"/>
    <x v="0"/>
  </r>
  <r>
    <s v="       102767"/>
    <s v="102767"/>
    <s v="       100312"/>
    <s v="HOEKOVA ĆELIJA ELE"/>
    <x v="1"/>
    <s v="10.04.03"/>
    <s v="01.05.03"/>
    <n v="20"/>
    <n v="1"/>
    <n v="13720.550000000001"/>
    <n v="13720.550000000001"/>
    <n v="0"/>
    <n v="5488.2200000000012"/>
    <x v="0"/>
  </r>
  <r>
    <s v="       102768"/>
    <s v="102768"/>
    <s v="       102462"/>
    <s v="UREĐ.za ispit.čvrstoće na"/>
    <x v="1"/>
    <s v="10.04.03"/>
    <s v="01.05.03"/>
    <n v="20"/>
    <n v="1"/>
    <n v="24727.53"/>
    <n v="24727.53"/>
    <n v="0"/>
    <n v="9891.0120000000006"/>
    <x v="0"/>
  </r>
  <r>
    <s v="       102769"/>
    <s v="102769"/>
    <s v="       101364"/>
    <s v="PREŠA ELE ADR 2000+kuglas"/>
    <x v="1"/>
    <s v="10.04.03"/>
    <s v="01.05.03"/>
    <n v="20"/>
    <n v="1"/>
    <n v="84465.91"/>
    <n v="84465.91"/>
    <n v="0"/>
    <n v="33786.364000000001"/>
    <x v="0"/>
  </r>
  <r>
    <s v="       102770"/>
    <s v="102770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2771"/>
    <s v="102771"/>
    <s v="       100060"/>
    <s v="BRUSILICA STOLNA ELEKTROK"/>
    <x v="0"/>
    <s v="01.01.97"/>
    <s v="01.02.97"/>
    <n v="20"/>
    <n v="1"/>
    <n v="1730.18"/>
    <n v="1730.18"/>
    <n v="0"/>
    <n v="692.07200000000012"/>
    <x v="0"/>
  </r>
  <r>
    <s v="       102772"/>
    <s v="102772"/>
    <s v="       100751"/>
    <s v="NI Mjerni sustav+pretvor."/>
    <x v="1"/>
    <s v="10.04.03"/>
    <s v="01.05.03"/>
    <n v="20"/>
    <n v="1"/>
    <n v="124377.27"/>
    <n v="124377.27"/>
    <n v="0"/>
    <n v="49750.908000000003"/>
    <x v="0"/>
  </r>
  <r>
    <s v="       102775"/>
    <s v="102775"/>
    <s v="       101549"/>
    <s v="RAČUNALO  PENTIUM 4"/>
    <x v="2"/>
    <s v="18.07.03"/>
    <s v="01.08.03"/>
    <n v="25"/>
    <n v="1"/>
    <n v="6770.7"/>
    <n v="6770.7"/>
    <n v="0"/>
    <n v="2708.28"/>
    <x v="0"/>
  </r>
  <r>
    <s v="       102776"/>
    <s v="102776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77"/>
    <s v="102777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78"/>
    <s v="102778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79"/>
    <s v="102779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80"/>
    <s v="102780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81"/>
    <s v="102781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82"/>
    <s v="102782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83"/>
    <s v="102783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84"/>
    <s v="102784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2786"/>
    <s v="102786"/>
    <s v="       101079"/>
    <s v="ORMAR ZA KNJIGE ŽELJEZNI"/>
    <x v="0"/>
    <s v="01.01.97"/>
    <s v="01.02.97"/>
    <n v="12.5"/>
    <n v="1"/>
    <n v="565.23"/>
    <n v="565.23"/>
    <n v="0"/>
    <n v="226.09200000000001"/>
    <x v="0"/>
  </r>
  <r>
    <s v="       102787"/>
    <s v="102787"/>
    <s v="       101079"/>
    <s v="ORMAR ZA KNJIGE ŽELJEZNI"/>
    <x v="0"/>
    <s v="01.01.97"/>
    <s v="01.02.97"/>
    <n v="12.5"/>
    <n v="1"/>
    <n v="565.23"/>
    <n v="565.23"/>
    <n v="0"/>
    <n v="226.09200000000001"/>
    <x v="0"/>
  </r>
  <r>
    <s v="       102788"/>
    <s v="102788"/>
    <s v="       101079"/>
    <s v="ORMAR ZA KNJIGE ŽELJEZNI"/>
    <x v="0"/>
    <s v="01.01.97"/>
    <s v="01.02.97"/>
    <n v="12.5"/>
    <n v="1"/>
    <n v="565.23"/>
    <n v="565.23"/>
    <n v="0"/>
    <n v="226.09200000000001"/>
    <x v="0"/>
  </r>
  <r>
    <s v="       102789"/>
    <s v="102789"/>
    <s v="       101900"/>
    <s v="STOL CRTAĆI S 4 LADICE"/>
    <x v="0"/>
    <s v="01.01.97"/>
    <s v="01.02.97"/>
    <n v="12.5"/>
    <n v="1"/>
    <n v="4521.83"/>
    <n v="4521.83"/>
    <n v="0"/>
    <n v="1808.732"/>
    <x v="0"/>
  </r>
  <r>
    <s v="       102790"/>
    <s v="102790"/>
    <s v="       101150"/>
    <s v="ORMARIĆ UZ PISAĆI STOL"/>
    <x v="0"/>
    <s v="01.01.97"/>
    <s v="01.02.97"/>
    <n v="12.5"/>
    <n v="1"/>
    <n v="847.84"/>
    <n v="847.84"/>
    <n v="0"/>
    <n v="339.13600000000002"/>
    <x v="0"/>
  </r>
  <r>
    <s v="       102791"/>
    <s v="102791"/>
    <s v="       102051"/>
    <s v="STOL RADNI MALI/PROC."/>
    <x v="0"/>
    <s v="01.01.97"/>
    <s v="01.02.97"/>
    <n v="12.5"/>
    <n v="1"/>
    <n v="565.22"/>
    <n v="565.22"/>
    <n v="0"/>
    <n v="226.08800000000002"/>
    <x v="0"/>
  </r>
  <r>
    <s v="       102792"/>
    <s v="102792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2793"/>
    <s v="102793"/>
    <s v="       102232"/>
    <s v="STOLICA BEZ NASLONA"/>
    <x v="0"/>
    <s v="01.01.97"/>
    <s v="01.02.97"/>
    <n v="12.5"/>
    <n v="1"/>
    <n v="56.52"/>
    <n v="56.52"/>
    <n v="0"/>
    <n v="22.608000000000004"/>
    <x v="0"/>
  </r>
  <r>
    <s v="       102794"/>
    <s v="102794"/>
    <s v="       101985"/>
    <s v="STOL PISAĆI SA 4 LAD."/>
    <x v="0"/>
    <s v="31.12.97"/>
    <s v="01.01.98"/>
    <n v="12.5"/>
    <n v="1"/>
    <n v="1350.4"/>
    <n v="1350.4"/>
    <n v="0"/>
    <n v="540.16000000000008"/>
    <x v="0"/>
  </r>
  <r>
    <s v="       102795"/>
    <s v="102795"/>
    <s v="       102224"/>
    <s v="STOLAC&quot;BIRP-METRO&quot;"/>
    <x v="0"/>
    <s v="31.12.97"/>
    <s v="01.01.98"/>
    <n v="12.5"/>
    <n v="1"/>
    <n v="535.26"/>
    <n v="535.26"/>
    <n v="0"/>
    <n v="214.10400000000001"/>
    <x v="0"/>
  </r>
  <r>
    <s v="       102798"/>
    <s v="102798"/>
    <s v="       102195"/>
    <s v="STOLAC UREDSKI"/>
    <x v="0"/>
    <s v="16.11.11"/>
    <s v="01.12.11"/>
    <n v="12.5"/>
    <n v="1"/>
    <n v="701.1"/>
    <n v="701.1"/>
    <n v="0"/>
    <n v="280.44"/>
    <x v="0"/>
  </r>
  <r>
    <s v="       102801"/>
    <s v="102801"/>
    <s v="       101150"/>
    <s v="ORMARIĆ UZ PISAĆI STOL"/>
    <x v="0"/>
    <s v="01.01.97"/>
    <s v="01.02.97"/>
    <n v="12.5"/>
    <n v="1"/>
    <n v="847.84"/>
    <n v="847.84"/>
    <n v="0"/>
    <n v="339.13600000000002"/>
    <x v="0"/>
  </r>
  <r>
    <s v="       102802"/>
    <s v="102802"/>
    <s v="       101079"/>
    <s v="ORMAR ZA KNJIGE ŽELJEZNI"/>
    <x v="0"/>
    <s v="01.01.97"/>
    <s v="01.02.97"/>
    <n v="12.5"/>
    <n v="1"/>
    <n v="452.17"/>
    <n v="452.17"/>
    <n v="0"/>
    <n v="180.86800000000002"/>
    <x v="0"/>
  </r>
  <r>
    <s v="       102803"/>
    <s v="102803"/>
    <s v="       101079"/>
    <s v="ORMAR ZA KNJIGE ŽELJEZNI"/>
    <x v="0"/>
    <s v="01.01.97"/>
    <s v="01.02.97"/>
    <n v="12.5"/>
    <n v="1"/>
    <n v="452.17"/>
    <n v="452.17"/>
    <n v="0"/>
    <n v="180.86800000000002"/>
    <x v="0"/>
  </r>
  <r>
    <s v="       102804"/>
    <s v="102804"/>
    <s v="       101079"/>
    <s v="ORMAR ZA KNJIGE ŽELJEZNI"/>
    <x v="0"/>
    <s v="01.01.97"/>
    <s v="01.02.97"/>
    <n v="12.5"/>
    <n v="1"/>
    <n v="452.17"/>
    <n v="452.17"/>
    <n v="0"/>
    <n v="180.86800000000002"/>
    <x v="0"/>
  </r>
  <r>
    <s v="       102805"/>
    <s v="102805"/>
    <s v="       101079"/>
    <s v="ORMAR ZA KNJIGE ŽELJEZNI"/>
    <x v="0"/>
    <s v="01.01.97"/>
    <s v="01.02.97"/>
    <n v="12.5"/>
    <n v="1"/>
    <n v="452.16"/>
    <n v="452.16"/>
    <n v="0"/>
    <n v="180.86400000000003"/>
    <x v="0"/>
  </r>
  <r>
    <s v="       102806"/>
    <s v="102806"/>
    <s v="       100930"/>
    <s v="ORMAR GARDEROBNI ŽELJEZNI"/>
    <x v="0"/>
    <s v="01.01.97"/>
    <s v="01.02.97"/>
    <n v="12.5"/>
    <n v="1"/>
    <n v="565.22"/>
    <n v="565.22"/>
    <n v="0"/>
    <n v="226.08800000000002"/>
    <x v="0"/>
  </r>
  <r>
    <s v="       102807"/>
    <s v="102807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2808"/>
    <s v="102808"/>
    <s v="       100089"/>
    <s v="CRTAĆI STOL S 4 LADICE"/>
    <x v="0"/>
    <s v="01.01.97"/>
    <s v="01.02.97"/>
    <n v="12.5"/>
    <n v="1"/>
    <n v="4521.83"/>
    <n v="4521.83"/>
    <n v="0"/>
    <n v="1808.732"/>
    <x v="0"/>
  </r>
  <r>
    <s v="       102812"/>
    <s v="102812"/>
    <s v="       100123"/>
    <s v="DISK externi 80GB"/>
    <x v="1"/>
    <s v="18.12.06"/>
    <s v="01.01.07"/>
    <n v="25"/>
    <n v="1"/>
    <n v="852.78"/>
    <n v="852.78"/>
    <n v="0"/>
    <n v="341.11200000000002"/>
    <x v="0"/>
  </r>
  <r>
    <s v="       102813"/>
    <s v="102813"/>
    <s v="       102195"/>
    <s v="STOLAC UREDSKI"/>
    <x v="0"/>
    <s v="16.11.11"/>
    <s v="01.12.11"/>
    <n v="12.5"/>
    <n v="1"/>
    <n v="701.1"/>
    <n v="701.1"/>
    <n v="0"/>
    <n v="280.44"/>
    <x v="0"/>
  </r>
  <r>
    <s v="       102815"/>
    <s v="102815"/>
    <s v="       101559"/>
    <s v="RAČUNALO ELITE 7500"/>
    <x v="2"/>
    <s v="20.12.13"/>
    <s v="01.01.14"/>
    <n v="25"/>
    <n v="1"/>
    <n v="7093.75"/>
    <n v="7093.75"/>
    <n v="0"/>
    <n v="2837.5"/>
    <x v="0"/>
  </r>
  <r>
    <s v="       102820"/>
    <s v="102820"/>
    <s v="       101079"/>
    <s v="ORMAR ZA KNJIGE ŽELJEZNI"/>
    <x v="0"/>
    <s v="01.01.97"/>
    <s v="01.02.97"/>
    <n v="12.5"/>
    <n v="1"/>
    <n v="565.23"/>
    <n v="565.23"/>
    <n v="0"/>
    <n v="226.09200000000001"/>
    <x v="0"/>
  </r>
  <r>
    <s v="       102821"/>
    <s v="102821"/>
    <s v="       101079"/>
    <s v="ORMAR ZA KNJIGE ŽELJEZNI"/>
    <x v="0"/>
    <s v="01.01.97"/>
    <s v="01.02.97"/>
    <n v="12.5"/>
    <n v="1"/>
    <n v="565.23"/>
    <n v="565.23"/>
    <n v="0"/>
    <n v="226.09200000000001"/>
    <x v="0"/>
  </r>
  <r>
    <s v="       102822"/>
    <s v="102822"/>
    <s v="       101079"/>
    <s v="ORMAR ZA KNJIGE ŽELJEZNI"/>
    <x v="0"/>
    <s v="01.01.97"/>
    <s v="01.02.97"/>
    <n v="12.5"/>
    <n v="1"/>
    <n v="565.23"/>
    <n v="565.23"/>
    <n v="0"/>
    <n v="226.09200000000001"/>
    <x v="0"/>
  </r>
  <r>
    <s v="       102823"/>
    <s v="102823"/>
    <s v="       101648"/>
    <s v="RADNI STOL ŽELJEZNI"/>
    <x v="0"/>
    <s v="01.01.97"/>
    <s v="01.02.97"/>
    <n v="12.5"/>
    <n v="1"/>
    <n v="244.94"/>
    <n v="244.94"/>
    <n v="0"/>
    <n v="97.975999999999999"/>
    <x v="0"/>
  </r>
  <r>
    <s v="       102824"/>
    <s v="102824"/>
    <s v="       101648"/>
    <s v="RADNI STOL ŽELJEZNI"/>
    <x v="0"/>
    <s v="01.01.97"/>
    <s v="01.02.97"/>
    <n v="12.5"/>
    <n v="1"/>
    <n v="244.94"/>
    <n v="244.94"/>
    <n v="0"/>
    <n v="97.975999999999999"/>
    <x v="0"/>
  </r>
  <r>
    <s v="       102825"/>
    <s v="102825"/>
    <s v="       101150"/>
    <s v="ORMARIĆ UZ PISAĆI STOL"/>
    <x v="0"/>
    <s v="01.01.97"/>
    <s v="01.02.97"/>
    <n v="12.5"/>
    <n v="1"/>
    <n v="847.84"/>
    <n v="847.84"/>
    <n v="0"/>
    <n v="339.13600000000002"/>
    <x v="0"/>
  </r>
  <r>
    <s v="       102826"/>
    <s v="102826"/>
    <s v="       102101"/>
    <s v="STOL ZA PISAĆI STROJ"/>
    <x v="0"/>
    <s v="01.01.97"/>
    <s v="01.02.97"/>
    <n v="12.5"/>
    <n v="1"/>
    <n v="282.68"/>
    <n v="282.68"/>
    <n v="0"/>
    <n v="113.072"/>
    <x v="0"/>
  </r>
  <r>
    <s v="       102827"/>
    <s v="102827"/>
    <s v="       101686"/>
    <s v="SCANER LiDE 25"/>
    <x v="2"/>
    <s v="09.02.06"/>
    <s v="01.03.06"/>
    <n v="25"/>
    <n v="1"/>
    <n v="399.33"/>
    <n v="399.33"/>
    <n v="0"/>
    <n v="159.732"/>
    <x v="0"/>
  </r>
  <r>
    <s v="       102829"/>
    <s v="102829"/>
    <s v="       101246"/>
    <s v="PISAČ SAMSUNG CLP-610ND"/>
    <x v="2"/>
    <s v="04.11.09"/>
    <s v="01.12.09"/>
    <n v="25"/>
    <n v="1"/>
    <n v="3444"/>
    <n v="3444"/>
    <n v="0"/>
    <n v="1377.6000000000001"/>
    <x v="0"/>
  </r>
  <r>
    <s v="       102830"/>
    <s v="102830"/>
    <s v="       100815"/>
    <s v="NOTEBOOK HP 8530w"/>
    <x v="2"/>
    <s v="14.01.10"/>
    <s v="01.02.10"/>
    <n v="25"/>
    <n v="1"/>
    <n v="9876.9"/>
    <n v="9876.9"/>
    <n v="0"/>
    <n v="3950.76"/>
    <x v="0"/>
  </r>
  <r>
    <s v="       102831"/>
    <s v="102831"/>
    <s v="       100613"/>
    <s v="MON. AOC 23,6&quot;"/>
    <x v="1"/>
    <s v="14.01.10"/>
    <s v="01.02.10"/>
    <n v="25"/>
    <n v="1"/>
    <n v="1599"/>
    <n v="1599"/>
    <n v="0"/>
    <n v="639.6"/>
    <x v="0"/>
  </r>
  <r>
    <s v="       102832"/>
    <s v="102832"/>
    <s v="       101353"/>
    <s v="PORTREPLIKATOR HP"/>
    <x v="1"/>
    <s v="14.01.10"/>
    <s v="01.02.10"/>
    <n v="25"/>
    <n v="1"/>
    <n v="1008.6"/>
    <n v="1008.6"/>
    <n v="0"/>
    <n v="403.44000000000005"/>
    <x v="0"/>
  </r>
  <r>
    <s v="       102833"/>
    <s v="102833"/>
    <s v="       102095"/>
    <s v="STOL VELIKI S MET. NOG."/>
    <x v="0"/>
    <s v="01.01.97"/>
    <s v="01.02.97"/>
    <n v="12.5"/>
    <n v="1"/>
    <n v="1062.8"/>
    <n v="1062.8"/>
    <n v="0"/>
    <n v="425.12"/>
    <x v="0"/>
  </r>
  <r>
    <s v="       102834"/>
    <s v="102834"/>
    <s v="       101952"/>
    <s v="STOL LAB.SA LADICAMA 310x"/>
    <x v="0"/>
    <s v="30.09.09"/>
    <s v="01.10.09"/>
    <n v="12.5"/>
    <n v="1"/>
    <n v="6475.95"/>
    <n v="6475.95"/>
    <n v="0"/>
    <n v="2590.38"/>
    <x v="0"/>
  </r>
  <r>
    <s v="       102835"/>
    <s v="102835"/>
    <s v="       101950"/>
    <s v="STOL LAB.S LADICAMA 310x8"/>
    <x v="0"/>
    <s v="30.09.09"/>
    <s v="01.10.09"/>
    <n v="12.5"/>
    <n v="1"/>
    <n v="6475.95"/>
    <n v="6475.95"/>
    <n v="0"/>
    <n v="2590.38"/>
    <x v="0"/>
  </r>
  <r>
    <s v="       102836"/>
    <s v="102836"/>
    <s v="       101950"/>
    <s v="STOL LAB.S LADICAMA 310x8"/>
    <x v="0"/>
    <s v="30.09.09"/>
    <s v="01.10.09"/>
    <n v="12.5"/>
    <n v="1"/>
    <n v="7472.25"/>
    <n v="7472.25"/>
    <n v="0"/>
    <n v="2988.9"/>
    <x v="0"/>
  </r>
  <r>
    <s v="       102837"/>
    <s v="102837"/>
    <s v="       101949"/>
    <s v="STOL LAB.S LADICAMA 210x1"/>
    <x v="0"/>
    <s v="30.09.09"/>
    <s v="01.10.09"/>
    <n v="12.5"/>
    <n v="1"/>
    <n v="4870.8"/>
    <n v="4870.8"/>
    <n v="0"/>
    <n v="1948.3200000000002"/>
    <x v="0"/>
  </r>
  <r>
    <s v="       102838"/>
    <s v="102838"/>
    <s v="       102076"/>
    <s v="STOL RADNI ZA VAGU 85x100"/>
    <x v="0"/>
    <s v="30.09.09"/>
    <s v="01.10.09"/>
    <n v="12.5"/>
    <n v="1"/>
    <n v="2380.0500000000002"/>
    <n v="2380.0500000000002"/>
    <n v="0"/>
    <n v="952.0200000000001"/>
    <x v="0"/>
  </r>
  <r>
    <s v="       102839"/>
    <s v="102839"/>
    <s v="       101948"/>
    <s v="STOL LAB.S LADICAMA 200x9"/>
    <x v="0"/>
    <s v="30.09.09"/>
    <s v="01.10.09"/>
    <n v="12.5"/>
    <n v="1"/>
    <n v="4317.3"/>
    <n v="4317.3"/>
    <n v="0"/>
    <n v="1726.92"/>
    <x v="0"/>
  </r>
  <r>
    <s v="       102840"/>
    <s v="102840"/>
    <s v="       101168"/>
    <s v="PANEL PREGRADNI 342x215"/>
    <x v="1"/>
    <s v="30.09.09"/>
    <s v="01.10.09"/>
    <n v="12.5"/>
    <n v="1"/>
    <n v="5977.8"/>
    <n v="5977.8"/>
    <n v="0"/>
    <n v="2391.1200000000003"/>
    <x v="0"/>
  </r>
  <r>
    <s v="       102841"/>
    <s v="102841"/>
    <s v="       102064"/>
    <s v="STOL RADNI S LADIČAREM 31"/>
    <x v="0"/>
    <s v="30.09.09"/>
    <s v="01.10.09"/>
    <n v="12.5"/>
    <n v="1"/>
    <n v="4372.6499999999996"/>
    <n v="4372.6499999999996"/>
    <n v="0"/>
    <n v="1749.06"/>
    <x v="0"/>
  </r>
  <r>
    <s v="       102842"/>
    <s v="102842"/>
    <s v="       101333"/>
    <s v="POLICE LAB.90x60x215,5"/>
    <x v="1"/>
    <s v="30.09.09"/>
    <s v="01.10.09"/>
    <n v="12.5"/>
    <n v="1"/>
    <n v="1605.15"/>
    <n v="1605.15"/>
    <n v="0"/>
    <n v="642.06000000000006"/>
    <x v="0"/>
  </r>
  <r>
    <s v="       102843"/>
    <s v="102843"/>
    <s v="       100973"/>
    <s v="ORMAR S 5 POLICA 90x57 31"/>
    <x v="0"/>
    <s v="30.09.09"/>
    <s v="01.10.09"/>
    <n v="12.5"/>
    <n v="1"/>
    <n v="1942.79"/>
    <n v="1942.79"/>
    <n v="0"/>
    <n v="777.11599999999999"/>
    <x v="0"/>
  </r>
  <r>
    <s v="       102844"/>
    <s v="102844"/>
    <s v="       100973"/>
    <s v="ORMAR S 5 POLICA 90x57 31"/>
    <x v="0"/>
    <s v="30.09.09"/>
    <s v="01.10.09"/>
    <n v="12.5"/>
    <n v="1"/>
    <n v="1942.79"/>
    <n v="1942.79"/>
    <n v="0"/>
    <n v="777.11599999999999"/>
    <x v="0"/>
  </r>
  <r>
    <s v="       102845"/>
    <s v="102845"/>
    <s v="       100987"/>
    <s v="ORMAR S POLICAMA 90x60x21"/>
    <x v="0"/>
    <s v="30.09.09"/>
    <s v="01.10.09"/>
    <n v="12.5"/>
    <n v="1"/>
    <n v="3542.4"/>
    <n v="3542.4"/>
    <n v="0"/>
    <n v="1416.96"/>
    <x v="0"/>
  </r>
  <r>
    <s v="       102846"/>
    <s v="102846"/>
    <s v="       100987"/>
    <s v="ORMAR S POLICAMA 90x60x21"/>
    <x v="0"/>
    <s v="30.09.09"/>
    <s v="01.10.09"/>
    <n v="12.5"/>
    <n v="1"/>
    <n v="3542.4"/>
    <n v="3542.4"/>
    <n v="0"/>
    <n v="1416.96"/>
    <x v="0"/>
  </r>
  <r>
    <s v="       102847"/>
    <s v="102847"/>
    <s v="       100932"/>
    <s v="ORMAR GARDEROBNI90x45x215"/>
    <x v="0"/>
    <s v="30.09.09"/>
    <s v="01.10.09"/>
    <n v="12.5"/>
    <n v="1"/>
    <n v="1704.78"/>
    <n v="1704.78"/>
    <n v="0"/>
    <n v="681.91200000000003"/>
    <x v="0"/>
  </r>
  <r>
    <s v="       102848"/>
    <s v="102848"/>
    <s v="       102170"/>
    <s v="Stolac radni"/>
    <x v="0"/>
    <s v="30.09.09"/>
    <s v="01.10.09"/>
    <n v="12.5"/>
    <n v="1"/>
    <n v="1621.76"/>
    <n v="1621.76"/>
    <n v="0"/>
    <n v="648.70400000000006"/>
    <x v="0"/>
  </r>
  <r>
    <s v="       102849"/>
    <s v="102849"/>
    <s v="       102171"/>
    <s v="STOLAC RADNI JOB"/>
    <x v="0"/>
    <s v="30.09.09"/>
    <s v="01.10.09"/>
    <n v="12.5"/>
    <n v="1"/>
    <n v="880.07"/>
    <n v="880.07"/>
    <n v="0"/>
    <n v="352.02800000000002"/>
    <x v="0"/>
  </r>
  <r>
    <s v="       102850"/>
    <s v="102850"/>
    <s v="       102171"/>
    <s v="STOLAC RADNI JOB"/>
    <x v="0"/>
    <s v="30.09.09"/>
    <s v="01.10.09"/>
    <n v="12.5"/>
    <n v="1"/>
    <n v="880.07"/>
    <n v="880.07"/>
    <n v="0"/>
    <n v="352.02800000000002"/>
    <x v="0"/>
  </r>
  <r>
    <s v="       102851"/>
    <s v="102851"/>
    <s v="       102171"/>
    <s v="STOLAC RADNI JOB"/>
    <x v="0"/>
    <s v="30.09.09"/>
    <s v="01.10.09"/>
    <n v="12.5"/>
    <n v="1"/>
    <n v="880.07"/>
    <n v="880.07"/>
    <n v="0"/>
    <n v="352.02800000000002"/>
    <x v="0"/>
  </r>
  <r>
    <s v="       102852"/>
    <s v="102852"/>
    <s v="       102171"/>
    <s v="STOLAC RADNI JOB"/>
    <x v="0"/>
    <s v="30.09.09"/>
    <s v="01.10.09"/>
    <n v="12.5"/>
    <n v="1"/>
    <n v="880.07"/>
    <n v="880.07"/>
    <n v="0"/>
    <n v="352.02800000000002"/>
    <x v="0"/>
  </r>
  <r>
    <s v="       102853"/>
    <s v="102853"/>
    <s v="       102595"/>
    <s v="VJEŠALICA SAMOSTOJEČA"/>
    <x v="1"/>
    <s v="30.09.09"/>
    <s v="01.10.09"/>
    <n v="12.5"/>
    <n v="1"/>
    <n v="287.82"/>
    <n v="287.82"/>
    <n v="0"/>
    <n v="115.128"/>
    <x v="0"/>
  </r>
  <r>
    <s v="       102854"/>
    <s v="102854"/>
    <s v="       102595"/>
    <s v="VJEŠALICA SAMOSTOJEČA"/>
    <x v="1"/>
    <s v="30.09.09"/>
    <s v="01.10.09"/>
    <n v="12.5"/>
    <n v="1"/>
    <n v="287.82"/>
    <n v="287.82"/>
    <n v="0"/>
    <n v="115.128"/>
    <x v="0"/>
  </r>
  <r>
    <s v="       102855"/>
    <s v="102855"/>
    <s v="       100141"/>
    <s v="EKSIKATOR 250MM,tubus"/>
    <x v="1"/>
    <s v="02.11.10"/>
    <s v="01.12.10"/>
    <n v="20"/>
    <n v="1"/>
    <n v="1258.97"/>
    <n v="1258.97"/>
    <n v="0"/>
    <n v="503.58800000000002"/>
    <x v="0"/>
  </r>
  <r>
    <s v="       102856"/>
    <s v="102856"/>
    <s v="       102518"/>
    <s v="VAGA ANALITIČKA0,1mg/220g"/>
    <x v="1"/>
    <s v="05.12.11"/>
    <s v="01.01.12"/>
    <n v="20"/>
    <n v="1"/>
    <n v="10237.130000000001"/>
    <n v="10237.130000000001"/>
    <n v="0"/>
    <n v="4094.8520000000008"/>
    <x v="0"/>
  </r>
  <r>
    <s v="       102858"/>
    <s v="102858"/>
    <s v="       101706"/>
    <s v="SENZOR TLAKA P-30"/>
    <x v="1"/>
    <s v="01.02.13"/>
    <s v="01.03.13"/>
    <n v="20"/>
    <n v="1"/>
    <n v="5415.01"/>
    <n v="5415.01"/>
    <n v="0"/>
    <n v="2166.0040000000004"/>
    <x v="0"/>
  </r>
  <r>
    <s v="       102860"/>
    <s v="102860"/>
    <s v="       102480"/>
    <s v="UREĐAJ CASSAGRANDE"/>
    <x v="1"/>
    <s v="07.08.14"/>
    <s v="01.09.14"/>
    <n v="20"/>
    <n v="1"/>
    <n v="4975.7300000000005"/>
    <n v="4975.7300000000005"/>
    <n v="0"/>
    <n v="1990.2920000000004"/>
    <x v="0"/>
  </r>
  <r>
    <s v="       102861"/>
    <s v="102861"/>
    <s v="       102605"/>
    <s v="VJEŠALICA ZIDNA S KLUPOM"/>
    <x v="1"/>
    <s v="30.09.09"/>
    <s v="01.10.09"/>
    <n v="12.5"/>
    <n v="1"/>
    <n v="10848.6"/>
    <n v="10848.6"/>
    <n v="0"/>
    <n v="4339.4400000000005"/>
    <x v="0"/>
  </r>
  <r>
    <s v="       102862"/>
    <s v="102862"/>
    <s v="       102605"/>
    <s v="VJEŠALICA ZIDNA S KLUPOM"/>
    <x v="1"/>
    <s v="30.09.09"/>
    <s v="01.10.09"/>
    <n v="12.5"/>
    <n v="1"/>
    <n v="10848.6"/>
    <n v="10848.6"/>
    <n v="0"/>
    <n v="4339.4400000000005"/>
    <x v="0"/>
  </r>
  <r>
    <s v="       102882"/>
    <s v="102882"/>
    <s v="       102472"/>
    <s v="UREĐ.za određ.granice pla"/>
    <x v="1"/>
    <s v="27.10.04"/>
    <s v="01.11.04"/>
    <n v="20"/>
    <n v="1"/>
    <n v="4528.16"/>
    <n v="4528.16"/>
    <n v="0"/>
    <n v="1811.2640000000001"/>
    <x v="0"/>
  </r>
  <r>
    <s v="       102883"/>
    <s v="102883"/>
    <s v="       100139"/>
    <s v="EDOMETARIJSKI uređaj"/>
    <x v="1"/>
    <s v="27.10.04"/>
    <s v="01.11.04"/>
    <n v="20"/>
    <n v="1"/>
    <n v="55057.01"/>
    <n v="55057.01"/>
    <n v="0"/>
    <n v="22022.804000000004"/>
    <x v="0"/>
  </r>
  <r>
    <s v="       102884"/>
    <s v="102884"/>
    <s v="       100416"/>
    <s v="KOMPAKTOR AUTOM. PROCTOR"/>
    <x v="1"/>
    <s v="07.08.07"/>
    <s v="01.09.07"/>
    <n v="20"/>
    <n v="1"/>
    <n v="70741.05"/>
    <n v="70741.05"/>
    <n v="0"/>
    <n v="28296.420000000002"/>
    <x v="0"/>
  </r>
  <r>
    <s v="       102885"/>
    <s v="102885"/>
    <s v="       100436"/>
    <s v="KONUSNI penetrometar"/>
    <x v="1"/>
    <s v="27.10.04"/>
    <s v="01.11.04"/>
    <n v="20"/>
    <n v="1"/>
    <n v="11724.22"/>
    <n v="11724.22"/>
    <n v="0"/>
    <n v="4689.6880000000001"/>
    <x v="0"/>
  </r>
  <r>
    <s v="       102886"/>
    <s v="102886"/>
    <s v="       101176"/>
    <s v="PEČNICA"/>
    <x v="1"/>
    <s v="27.10.04"/>
    <s v="01.11.04"/>
    <n v="20"/>
    <n v="1"/>
    <n v="11088.69"/>
    <n v="11088.69"/>
    <n v="0"/>
    <n v="4435.4760000000006"/>
    <x v="0"/>
  </r>
  <r>
    <s v="       102887"/>
    <s v="102887"/>
    <s v="       102513"/>
    <s v="VAGA 30 kg"/>
    <x v="1"/>
    <s v="27.10.04"/>
    <s v="01.11.04"/>
    <n v="20"/>
    <n v="1"/>
    <n v="3599.06"/>
    <n v="3599.06"/>
    <n v="0"/>
    <n v="1439.624"/>
    <x v="0"/>
  </r>
  <r>
    <s v="       102888"/>
    <s v="102888"/>
    <s v="       101186"/>
    <s v="PH-metar"/>
    <x v="1"/>
    <s v="27.10.04"/>
    <s v="01.11.04"/>
    <n v="20"/>
    <n v="1"/>
    <n v="4412.07"/>
    <n v="4412.07"/>
    <n v="0"/>
    <n v="1764.828"/>
    <x v="0"/>
  </r>
  <r>
    <s v="       102889"/>
    <s v="102889"/>
    <s v="       102494"/>
    <s v="UREĐAJ za mj.provodljivos"/>
    <x v="1"/>
    <s v="27.10.04"/>
    <s v="01.11.04"/>
    <n v="20"/>
    <n v="1"/>
    <n v="5177.42"/>
    <n v="5177.42"/>
    <n v="0"/>
    <n v="2070.9680000000003"/>
    <x v="0"/>
  </r>
  <r>
    <s v="       102890"/>
    <s v="102890"/>
    <s v="       102495"/>
    <s v="UREĐAJ za mj.vodopropusn."/>
    <x v="1"/>
    <s v="27.10.04"/>
    <s v="01.11.04"/>
    <n v="20"/>
    <n v="1"/>
    <n v="12961.94"/>
    <n v="12961.94"/>
    <n v="0"/>
    <n v="5184.7760000000007"/>
    <x v="0"/>
  </r>
  <r>
    <s v="       102891"/>
    <s v="102891"/>
    <s v="       102512"/>
    <s v="VAGA 2200 g"/>
    <x v="1"/>
    <s v="27.10.04"/>
    <s v="01.11.04"/>
    <n v="20"/>
    <n v="1"/>
    <n v="12565.19"/>
    <n v="12565.19"/>
    <n v="0"/>
    <n v="5026.0760000000009"/>
    <x v="0"/>
  </r>
  <r>
    <s v="       102893"/>
    <s v="102893"/>
    <s v="       102497"/>
    <s v="UREĐAJ za Proctorov pokus"/>
    <x v="1"/>
    <s v="27.10.04"/>
    <s v="01.11.04"/>
    <n v="20"/>
    <n v="1"/>
    <n v="3653.46"/>
    <n v="3653.46"/>
    <n v="0"/>
    <n v="1461.384"/>
    <x v="0"/>
  </r>
  <r>
    <s v="       102894"/>
    <s v="102894"/>
    <s v="       101367"/>
    <s v="PREŠA FILTERSKA"/>
    <x v="1"/>
    <s v="27.11.13"/>
    <s v="01.12.13"/>
    <n v="20"/>
    <n v="1"/>
    <n v="2250"/>
    <n v="2250"/>
    <n v="0"/>
    <n v="900"/>
    <x v="0"/>
  </r>
  <r>
    <s v="       102904"/>
    <s v="102904"/>
    <s v="       102597"/>
    <s v="VJEŠALICA STOJEĆA"/>
    <x v="1"/>
    <s v="01.01.97"/>
    <s v="01.02.97"/>
    <n v="12.5"/>
    <n v="1"/>
    <n v="28.27"/>
    <n v="28.27"/>
    <n v="0"/>
    <n v="11.308"/>
    <x v="0"/>
  </r>
  <r>
    <s v="       102905"/>
    <s v="102905"/>
    <s v="       101072"/>
    <s v="ORMAR ZA KNJIGE I ARHIVU"/>
    <x v="0"/>
    <s v="01.01.97"/>
    <s v="01.02.97"/>
    <n v="12.5"/>
    <n v="1"/>
    <n v="565.21"/>
    <n v="565.21"/>
    <n v="0"/>
    <n v="226.08400000000003"/>
    <x v="0"/>
  </r>
  <r>
    <s v="       102906"/>
    <s v="102906"/>
    <s v="       101072"/>
    <s v="ORMAR ZA KNJIGE I ARHIVU"/>
    <x v="0"/>
    <s v="01.01.97"/>
    <s v="01.02.97"/>
    <n v="12.5"/>
    <n v="1"/>
    <n v="565.21"/>
    <n v="565.21"/>
    <n v="0"/>
    <n v="226.08400000000003"/>
    <x v="0"/>
  </r>
  <r>
    <s v="       102907"/>
    <s v="102907"/>
    <s v="       101072"/>
    <s v="ORMAR ZA KNJIGE I ARHIVU"/>
    <x v="0"/>
    <s v="01.01.97"/>
    <s v="01.02.97"/>
    <n v="12.5"/>
    <n v="1"/>
    <n v="565.21"/>
    <n v="565.21"/>
    <n v="0"/>
    <n v="226.08400000000003"/>
    <x v="0"/>
  </r>
  <r>
    <s v="       102908"/>
    <s v="102908"/>
    <s v="       100161"/>
    <s v="FAX CANON L-295"/>
    <x v="2"/>
    <s v="28.09.05"/>
    <s v="01.10.05"/>
    <n v="20"/>
    <n v="1"/>
    <n v="2886.96"/>
    <n v="2886.96"/>
    <n v="0"/>
    <n v="1154.7840000000001"/>
    <x v="0"/>
  </r>
  <r>
    <s v="       102909"/>
    <s v="102909"/>
    <s v="       102091"/>
    <s v="STOL UREDSKI SALONSKI"/>
    <x v="0"/>
    <s v="01.01.97"/>
    <s v="01.02.97"/>
    <n v="12.5"/>
    <n v="1"/>
    <n v="282.61"/>
    <n v="282.61"/>
    <n v="0"/>
    <n v="113.04400000000001"/>
    <x v="0"/>
  </r>
  <r>
    <s v="       102910"/>
    <s v="102910"/>
    <s v="       102091"/>
    <s v="STOL UREDSKI SALONSKI"/>
    <x v="0"/>
    <s v="01.01.97"/>
    <s v="01.02.97"/>
    <n v="12.5"/>
    <n v="1"/>
    <n v="112.98"/>
    <n v="112.98"/>
    <n v="0"/>
    <n v="45.192000000000007"/>
    <x v="0"/>
  </r>
  <r>
    <s v="       102911"/>
    <s v="102911"/>
    <s v="       101563"/>
    <s v="RAČUNALO HP 8100CMT"/>
    <x v="2"/>
    <s v="20.10.10"/>
    <s v="01.11.10"/>
    <n v="25"/>
    <n v="1"/>
    <n v="6491.77"/>
    <n v="6491.77"/>
    <n v="0"/>
    <n v="2596.7080000000005"/>
    <x v="0"/>
  </r>
  <r>
    <s v="       102912"/>
    <s v="102912"/>
    <s v="       102282"/>
    <s v="STOLICA TAPICIRANA/PROC."/>
    <x v="0"/>
    <s v="01.01.97"/>
    <s v="01.02.97"/>
    <n v="12.5"/>
    <n v="1"/>
    <n v="141.32"/>
    <n v="141.32"/>
    <n v="0"/>
    <n v="56.527999999999999"/>
    <x v="0"/>
  </r>
  <r>
    <s v="       102913"/>
    <s v="102913"/>
    <s v="       102282"/>
    <s v="STOLICA TAPICIRANA/PROC."/>
    <x v="0"/>
    <s v="01.01.97"/>
    <s v="01.02.97"/>
    <n v="12.5"/>
    <n v="1"/>
    <n v="141.32"/>
    <n v="141.32"/>
    <n v="0"/>
    <n v="56.527999999999999"/>
    <x v="0"/>
  </r>
  <r>
    <s v="       102914"/>
    <s v="102914"/>
    <s v="       101128"/>
    <s v="ORMARIĆ S LADICAMA"/>
    <x v="0"/>
    <s v="01.01.97"/>
    <s v="01.02.97"/>
    <n v="12.5"/>
    <n v="1"/>
    <n v="226.07"/>
    <n v="226.07"/>
    <n v="0"/>
    <n v="90.427999999999997"/>
    <x v="0"/>
  </r>
  <r>
    <s v="       102915"/>
    <s v="102915"/>
    <s v="       102233"/>
    <s v="STOLICA BEZ NASLONA /PROC"/>
    <x v="0"/>
    <s v="01.01.97"/>
    <s v="01.02.97"/>
    <n v="12.5"/>
    <n v="1"/>
    <n v="113.04"/>
    <n v="113.04"/>
    <n v="0"/>
    <n v="45.216000000000008"/>
    <x v="0"/>
  </r>
  <r>
    <s v="       102916"/>
    <s v="102916"/>
    <s v="       102094"/>
    <s v="STOL UZ GARNITURU/PROC."/>
    <x v="0"/>
    <s v="01.01.97"/>
    <s v="01.02.97"/>
    <n v="12.5"/>
    <n v="1"/>
    <n v="112.98"/>
    <n v="112.98"/>
    <n v="0"/>
    <n v="45.192000000000007"/>
    <x v="0"/>
  </r>
  <r>
    <s v="       102917"/>
    <s v="102917"/>
    <s v="       101232"/>
    <s v="PISAČ LASER JET 1300"/>
    <x v="2"/>
    <s v="21.06.04"/>
    <s v="01.07.04"/>
    <n v="25"/>
    <n v="1"/>
    <n v="3185.9700000000003"/>
    <n v="3185.9700000000003"/>
    <n v="0"/>
    <n v="1274.3880000000001"/>
    <x v="0"/>
  </r>
  <r>
    <s v="       102918"/>
    <s v="102918"/>
    <s v="       102107"/>
    <s v="STOL ZA TELEFON/PROC."/>
    <x v="0"/>
    <s v="01.01.97"/>
    <s v="01.02.97"/>
    <n v="12.5"/>
    <n v="1"/>
    <n v="706.5"/>
    <n v="706.5"/>
    <n v="0"/>
    <n v="282.60000000000002"/>
    <x v="0"/>
  </r>
  <r>
    <s v="       102919"/>
    <s v="102919"/>
    <s v="       101072"/>
    <s v="ORMAR ZA KNJIGE I ARHIVU"/>
    <x v="0"/>
    <s v="01.01.97"/>
    <s v="01.02.97"/>
    <n v="12.5"/>
    <n v="1"/>
    <n v="565.21"/>
    <n v="565.21"/>
    <n v="0"/>
    <n v="226.08400000000003"/>
    <x v="0"/>
  </r>
  <r>
    <s v="       102920"/>
    <s v="102920"/>
    <s v="       100920"/>
    <s v="ORMAR GARDEROBNI"/>
    <x v="0"/>
    <s v="01.01.97"/>
    <s v="01.02.97"/>
    <n v="12.5"/>
    <n v="1"/>
    <n v="56.54"/>
    <n v="56.54"/>
    <n v="0"/>
    <n v="22.616"/>
    <x v="0"/>
  </r>
  <r>
    <s v="       102921"/>
    <s v="102921"/>
    <s v="       102060"/>
    <s v="STOL RADNI S LAD/PROC."/>
    <x v="0"/>
    <s v="01.01.97"/>
    <s v="01.02.97"/>
    <n v="12.5"/>
    <n v="1"/>
    <n v="226.11"/>
    <n v="226.11"/>
    <n v="0"/>
    <n v="90.444000000000017"/>
    <x v="0"/>
  </r>
  <r>
    <s v="       102922"/>
    <s v="102922"/>
    <s v="       102365"/>
    <s v="TELEFAKS PANASONIC KX-FT"/>
    <x v="1"/>
    <s v="03.09.99"/>
    <s v="01.10.99"/>
    <n v="20"/>
    <n v="1"/>
    <n v="3562.4"/>
    <n v="3562.4"/>
    <n v="0"/>
    <n v="1424.96"/>
    <x v="0"/>
  </r>
  <r>
    <s v="       102923"/>
    <s v="102923"/>
    <s v="       100617"/>
    <s v="MON.PHILIPS 24&quot;"/>
    <x v="3"/>
    <s v="14.01.10"/>
    <s v="01.02.10"/>
    <n v="25"/>
    <n v="1"/>
    <n v="2118.7800000000002"/>
    <n v="2118.7800000000002"/>
    <n v="0"/>
    <n v="847.51200000000017"/>
    <x v="0"/>
  </r>
  <r>
    <s v="       102924"/>
    <s v="102924"/>
    <s v="       101472"/>
    <s v="RAČ. RGNF Tip15"/>
    <x v="2"/>
    <s v="14.01.10"/>
    <s v="01.02.10"/>
    <n v="25"/>
    <n v="1"/>
    <n v="4826.1099999999997"/>
    <n v="4826.1099999999997"/>
    <n v="0"/>
    <n v="1930.444"/>
    <x v="0"/>
  </r>
  <r>
    <s v="       102925"/>
    <s v="102925"/>
    <s v="       101779"/>
    <s v="SOFTW.NI DEVELOPER SUITE"/>
    <x v="3"/>
    <s v="09.02.09"/>
    <s v="01.03.09"/>
    <n v="25"/>
    <n v="1"/>
    <n v="9835.6"/>
    <n v="9835.6"/>
    <n v="0"/>
    <n v="3934.2400000000002"/>
    <x v="0"/>
  </r>
  <r>
    <s v="       102926"/>
    <s v="102926"/>
    <s v="       101785"/>
    <s v="Softw.WinPC-NC za upravlj"/>
    <x v="3"/>
    <s v="28.07.14"/>
    <s v="01.08.14"/>
    <n v="25"/>
    <n v="1"/>
    <n v="3111.4700000000003"/>
    <n v="3111.4700000000003"/>
    <n v="0"/>
    <n v="1244.5880000000002"/>
    <x v="0"/>
  </r>
  <r>
    <s v="       102927"/>
    <s v="102927"/>
    <s v="       101994"/>
    <s v="STOL POSTOLJE ZA MODELE"/>
    <x v="0"/>
    <s v="01.01.97"/>
    <s v="01.02.97"/>
    <n v="12.5"/>
    <n v="1"/>
    <n v="113.05"/>
    <n v="113.05"/>
    <n v="0"/>
    <n v="45.22"/>
    <x v="0"/>
  </r>
  <r>
    <s v="       102928"/>
    <s v="102928"/>
    <s v="       101994"/>
    <s v="STOL POSTOLJE ZA MODELE"/>
    <x v="0"/>
    <s v="01.01.97"/>
    <s v="01.02.97"/>
    <n v="12.5"/>
    <n v="1"/>
    <n v="113.05"/>
    <n v="113.05"/>
    <n v="0"/>
    <n v="45.22"/>
    <x v="0"/>
  </r>
  <r>
    <s v="       102929"/>
    <s v="102929"/>
    <s v="       102051"/>
    <s v="STOL RADNI MALI/PROC."/>
    <x v="0"/>
    <s v="01.01.97"/>
    <s v="01.02.97"/>
    <n v="12.5"/>
    <n v="1"/>
    <n v="565.22"/>
    <n v="565.22"/>
    <n v="0"/>
    <n v="226.08800000000002"/>
    <x v="0"/>
  </r>
  <r>
    <s v="       102930"/>
    <s v="102930"/>
    <s v="       102405"/>
    <s v="TRANSFOR. ZA MJER./PROC."/>
    <x v="1"/>
    <s v="01.01.97"/>
    <s v="01.02.97"/>
    <n v="20"/>
    <n v="1"/>
    <n v="2000"/>
    <n v="2000"/>
    <n v="0"/>
    <n v="800"/>
    <x v="0"/>
  </r>
  <r>
    <s v="       102931"/>
    <s v="102931"/>
    <s v="       102499"/>
    <s v="UREĐAJ ZA SNIMANJE ZVUKA"/>
    <x v="1"/>
    <s v="16.11.05"/>
    <s v="01.12.05"/>
    <n v="20"/>
    <n v="1"/>
    <n v="2860.05"/>
    <n v="2860.05"/>
    <n v="0"/>
    <n v="1144.0200000000002"/>
    <x v="0"/>
  </r>
  <r>
    <s v="       102932"/>
    <s v="102932"/>
    <s v="       100611"/>
    <s v="MODUL ZA KONDICIONIRANJE"/>
    <x v="1"/>
    <s v="09.11.11"/>
    <s v="01.12.11"/>
    <n v="20"/>
    <n v="1"/>
    <n v="1556.3500000000001"/>
    <n v="1556.3500000000001"/>
    <n v="0"/>
    <n v="622.54000000000008"/>
    <x v="0"/>
  </r>
  <r>
    <s v="       102933"/>
    <s v="102933"/>
    <s v="       101370"/>
    <s v="PRETVARAČ MT540 3xAO"/>
    <x v="2"/>
    <s v="24.04.15"/>
    <s v="01.05.15"/>
    <n v="20"/>
    <n v="1"/>
    <n v="6294.25"/>
    <n v="6294.25"/>
    <n v="0"/>
    <n v="2517.7000000000003"/>
    <x v="0"/>
  </r>
  <r>
    <s v="       102962"/>
    <s v="102962"/>
    <s v="       101796"/>
    <s v="SOFTWARE GRAPHER 5"/>
    <x v="3"/>
    <s v="23.03.05"/>
    <s v="01.04.05"/>
    <n v="25"/>
    <n v="1"/>
    <n v="2959.31"/>
    <n v="2959.31"/>
    <n v="0"/>
    <n v="1183.7239999999999"/>
    <x v="0"/>
  </r>
  <r>
    <s v="       102963"/>
    <s v="102963"/>
    <s v="       100563"/>
    <s v="MJERAČ IZOLACIJE MREŽE"/>
    <x v="2"/>
    <s v="01.01.97"/>
    <s v="01.02.97"/>
    <n v="20"/>
    <n v="1"/>
    <n v="900"/>
    <n v="900"/>
    <n v="0"/>
    <n v="360"/>
    <x v="0"/>
  </r>
  <r>
    <s v="       102964"/>
    <s v="102964"/>
    <s v="       101790"/>
    <s v="SOFTWARE Articulate appli"/>
    <x v="3"/>
    <s v="13.03.08"/>
    <s v="01.04.08"/>
    <n v="25"/>
    <n v="1"/>
    <n v="7297.3600000000006"/>
    <n v="7297.3600000000006"/>
    <n v="0"/>
    <n v="2918.9440000000004"/>
    <x v="0"/>
  </r>
  <r>
    <s v="       102967"/>
    <s v="102967"/>
    <s v="       102454"/>
    <s v="UREDSKI ORMAR &quot;SKOTTEN&quot;"/>
    <x v="0"/>
    <s v="01.01.10"/>
    <s v="01.02.10"/>
    <n v="12.5"/>
    <n v="1"/>
    <n v="2075"/>
    <n v="2075"/>
    <n v="0"/>
    <n v="830"/>
    <x v="0"/>
  </r>
  <r>
    <s v="       102968"/>
    <s v="102968"/>
    <s v="       102454"/>
    <s v="UREDSKI ORMAR &quot;SKOTTEN&quot;"/>
    <x v="0"/>
    <s v="01.01.10"/>
    <s v="01.02.10"/>
    <n v="12.5"/>
    <n v="1"/>
    <n v="2075"/>
    <n v="2075"/>
    <n v="0"/>
    <n v="830"/>
    <x v="0"/>
  </r>
  <r>
    <s v="       102970"/>
    <s v="102970"/>
    <s v="       101753"/>
    <s v="SOFTW. LiqIT 4.7"/>
    <x v="3"/>
    <s v="01.01.10"/>
    <s v="01.02.10"/>
    <n v="25"/>
    <n v="1"/>
    <n v="878.19"/>
    <n v="878.19"/>
    <n v="0"/>
    <n v="351.27600000000007"/>
    <x v="0"/>
  </r>
  <r>
    <s v="       102971"/>
    <s v="102971"/>
    <s v="       101754"/>
    <s v="SOFTW. LiquefyPro Version"/>
    <x v="3"/>
    <s v="01.01.10"/>
    <s v="01.02.10"/>
    <n v="25"/>
    <n v="1"/>
    <n v="4043.48"/>
    <n v="4043.48"/>
    <n v="0"/>
    <n v="1617.3920000000001"/>
    <x v="0"/>
  </r>
  <r>
    <s v="       102972"/>
    <s v="102972"/>
    <s v="       101074"/>
    <s v="ORMAR ZA KNJIGE OSTAKLJEN"/>
    <x v="0"/>
    <s v="01.01.97"/>
    <s v="01.02.97"/>
    <n v="12.5"/>
    <n v="1"/>
    <n v="452.16"/>
    <n v="452.16"/>
    <n v="0"/>
    <n v="180.86400000000003"/>
    <x v="0"/>
  </r>
  <r>
    <s v="       102973"/>
    <s v="102973"/>
    <s v="       101150"/>
    <s v="ORMARIĆ UZ PISAĆI STOL"/>
    <x v="0"/>
    <s v="01.01.97"/>
    <s v="01.02.97"/>
    <n v="12.5"/>
    <n v="1"/>
    <n v="339.13"/>
    <n v="339.13"/>
    <n v="0"/>
    <n v="135.65200000000002"/>
    <x v="0"/>
  </r>
  <r>
    <s v="       102974"/>
    <s v="102974"/>
    <s v="       101074"/>
    <s v="ORMAR ZA KNJIGE OSTAKLJEN"/>
    <x v="0"/>
    <s v="01.01.97"/>
    <s v="01.02.97"/>
    <n v="12.5"/>
    <n v="1"/>
    <n v="452.17"/>
    <n v="452.17"/>
    <n v="0"/>
    <n v="180.86800000000002"/>
    <x v="0"/>
  </r>
  <r>
    <s v="       102975"/>
    <s v="102975"/>
    <s v="       100311"/>
    <s v="HLADNJAK SAMSUNG SR058"/>
    <x v="1"/>
    <s v="30.10.08"/>
    <s v="01.11.08"/>
    <n v="20"/>
    <n v="1"/>
    <n v="1029.55"/>
    <n v="1029.55"/>
    <n v="0"/>
    <n v="411.82"/>
    <x v="0"/>
  </r>
  <r>
    <s v="       102976"/>
    <s v="102976"/>
    <s v="       100651"/>
    <s v="MONITOR 24&quot; DELL U2412M"/>
    <x v="2"/>
    <s v="21.05.13"/>
    <s v="01.06.13"/>
    <n v="25"/>
    <n v="1"/>
    <n v="2300"/>
    <n v="2300"/>
    <n v="0"/>
    <n v="920"/>
    <x v="0"/>
  </r>
  <r>
    <s v="       102980"/>
    <s v="102980"/>
    <s v="       101627"/>
    <s v="RAĆ. COMPAQ ELITE 7500"/>
    <x v="1"/>
    <s v="21.05.13"/>
    <s v="01.06.13"/>
    <n v="25"/>
    <n v="1"/>
    <n v="7093.75"/>
    <n v="7093.75"/>
    <n v="0"/>
    <n v="2837.5"/>
    <x v="0"/>
  </r>
  <r>
    <s v="       102981"/>
    <s v="102981"/>
    <s v="       101020"/>
    <s v="ORMAR UGRADBENI BIJELI **"/>
    <x v="0"/>
    <s v="09.12.03"/>
    <s v="01.01.04"/>
    <n v="12.5"/>
    <n v="1"/>
    <n v="2200"/>
    <n v="2200"/>
    <n v="0"/>
    <n v="880"/>
    <x v="0"/>
  </r>
  <r>
    <s v="       102982"/>
    <s v="102982"/>
    <s v="       101020"/>
    <s v="ORMAR UGRADBENI BIJELI **"/>
    <x v="0"/>
    <s v="09.12.03"/>
    <s v="01.01.04"/>
    <n v="12.5"/>
    <n v="1"/>
    <n v="8500"/>
    <n v="8500"/>
    <n v="0"/>
    <n v="3400"/>
    <x v="0"/>
  </r>
  <r>
    <s v="       102983"/>
    <s v="102983"/>
    <s v="       102613"/>
    <s v="WipFrag Granulometry Anal"/>
    <x v="1"/>
    <s v="10.03.14"/>
    <s v="01.04.14"/>
    <n v="25"/>
    <n v="1"/>
    <n v="4479.55"/>
    <n v="4479.55"/>
    <n v="0"/>
    <n v="1791.8200000000002"/>
    <x v="0"/>
  </r>
  <r>
    <s v="       102984"/>
    <s v="102984"/>
    <s v="       100046"/>
    <s v="BAROLUX"/>
    <x v="1"/>
    <s v="01.01.97"/>
    <s v="01.02.97"/>
    <n v="20"/>
    <n v="1"/>
    <n v="2843.41"/>
    <n v="2843.41"/>
    <n v="0"/>
    <n v="1137.364"/>
    <x v="0"/>
  </r>
  <r>
    <s v="       102985"/>
    <s v="102985"/>
    <s v="       100044"/>
    <s v="BARALUX"/>
    <x v="1"/>
    <s v="01.01.97"/>
    <s v="01.02.97"/>
    <n v="20"/>
    <n v="1"/>
    <n v="2843.4"/>
    <n v="2843.4"/>
    <n v="0"/>
    <n v="1137.3600000000001"/>
    <x v="0"/>
  </r>
  <r>
    <s v="       102986"/>
    <s v="102986"/>
    <s v="       101426"/>
    <s v="PSIHROMETAR/PROC."/>
    <x v="1"/>
    <s v="01.01.97"/>
    <s v="01.02.97"/>
    <n v="20"/>
    <n v="1"/>
    <n v="2000"/>
    <n v="2000"/>
    <n v="0"/>
    <n v="800"/>
    <x v="0"/>
  </r>
  <r>
    <s v="       102987"/>
    <s v="102987"/>
    <s v="       101426"/>
    <s v="PSIHROMETAR/PROC."/>
    <x v="1"/>
    <s v="01.01.97"/>
    <s v="01.02.97"/>
    <n v="20"/>
    <n v="1"/>
    <n v="2000"/>
    <n v="2000"/>
    <n v="0"/>
    <n v="800"/>
    <x v="0"/>
  </r>
  <r>
    <s v="       102989"/>
    <s v="102989"/>
    <s v="       100520"/>
    <s v="MIKROMANOMETAR/PROC."/>
    <x v="1"/>
    <s v="01.01.97"/>
    <s v="01.02.97"/>
    <n v="20"/>
    <n v="1"/>
    <n v="3200"/>
    <n v="3200"/>
    <n v="0"/>
    <n v="1280"/>
    <x v="0"/>
  </r>
  <r>
    <s v="       102990"/>
    <s v="102990"/>
    <s v="       100520"/>
    <s v="MIKROMANOMETAR/PROC."/>
    <x v="1"/>
    <s v="01.01.97"/>
    <s v="01.02.97"/>
    <n v="20"/>
    <n v="1"/>
    <n v="3200"/>
    <n v="3200"/>
    <n v="0"/>
    <n v="1280"/>
    <x v="0"/>
  </r>
  <r>
    <s v="       102991"/>
    <s v="102991"/>
    <s v="       100194"/>
    <s v="Fotelja uredska crna"/>
    <x v="0"/>
    <s v="07.04.08"/>
    <s v="01.05.08"/>
    <n v="12.5"/>
    <n v="1"/>
    <n v="523.75"/>
    <n v="523.75"/>
    <n v="0"/>
    <n v="209.5"/>
    <x v="0"/>
  </r>
  <r>
    <s v="       102998"/>
    <s v="102998"/>
    <s v="       102012"/>
    <s v="STOL RADNI 140x80xH72"/>
    <x v="0"/>
    <s v="07.04.08"/>
    <s v="01.05.08"/>
    <n v="12.5"/>
    <n v="1"/>
    <n v="1417.6100000000001"/>
    <n v="1417.6100000000001"/>
    <n v="0"/>
    <n v="567.0440000000001"/>
    <x v="0"/>
  </r>
  <r>
    <s v="       102999"/>
    <s v="102999"/>
    <s v="       101072"/>
    <s v="ORMAR ZA KNJIGE I ARHIVU"/>
    <x v="0"/>
    <s v="01.01.97"/>
    <s v="01.02.97"/>
    <n v="12.5"/>
    <n v="1"/>
    <n v="565.21"/>
    <n v="565.21"/>
    <n v="0"/>
    <n v="226.08400000000003"/>
    <x v="0"/>
  </r>
  <r>
    <s v="       103001"/>
    <s v="103001"/>
    <s v="       102230"/>
    <s v="STOLICA AF 70012"/>
    <x v="0"/>
    <s v="01.01.97"/>
    <s v="01.02.97"/>
    <n v="12.5"/>
    <n v="1"/>
    <n v="61.4"/>
    <n v="61.4"/>
    <n v="0"/>
    <n v="24.560000000000002"/>
    <x v="0"/>
  </r>
  <r>
    <s v="       103002"/>
    <s v="103002"/>
    <s v="       100912"/>
    <s v="ORMAR DVOKRILNI OSTAKLJEN"/>
    <x v="0"/>
    <s v="01.01.97"/>
    <s v="01.02.97"/>
    <n v="12.5"/>
    <n v="1"/>
    <n v="452.17"/>
    <n v="452.17"/>
    <n v="0"/>
    <n v="180.86800000000002"/>
    <x v="0"/>
  </r>
  <r>
    <s v="       103003"/>
    <s v="103003"/>
    <s v="       100912"/>
    <s v="ORMAR DVOKRILNI OSTAKLJEN"/>
    <x v="0"/>
    <s v="01.01.97"/>
    <s v="01.02.97"/>
    <n v="12.5"/>
    <n v="1"/>
    <n v="452.17"/>
    <n v="452.17"/>
    <n v="0"/>
    <n v="180.86800000000002"/>
    <x v="0"/>
  </r>
  <r>
    <s v="       103004"/>
    <s v="103004"/>
    <s v="       100912"/>
    <s v="ORMAR DVOKRILNI OSTAKLJEN"/>
    <x v="0"/>
    <s v="01.01.97"/>
    <s v="01.02.97"/>
    <n v="12.5"/>
    <n v="1"/>
    <n v="452.17"/>
    <n v="452.17"/>
    <n v="0"/>
    <n v="180.86800000000002"/>
    <x v="0"/>
  </r>
  <r>
    <s v="       103005"/>
    <s v="103005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3006"/>
    <s v="103006"/>
    <s v="       101149"/>
    <s v="ORMARIĆ UZ PISAČI STOL/PR"/>
    <x v="0"/>
    <s v="01.01.97"/>
    <s v="01.02.97"/>
    <n v="12.5"/>
    <n v="1"/>
    <n v="42.39"/>
    <n v="42.39"/>
    <n v="0"/>
    <n v="16.956"/>
    <x v="0"/>
  </r>
  <r>
    <s v="       103007"/>
    <s v="103007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008"/>
    <s v="103008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009"/>
    <s v="103009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010"/>
    <s v="103010"/>
    <s v="       101269"/>
    <s v="PLOČA MALA/PROC."/>
    <x v="1"/>
    <s v="01.01.97"/>
    <s v="01.02.97"/>
    <n v="12.5"/>
    <n v="1"/>
    <n v="282.68"/>
    <n v="282.68"/>
    <n v="0"/>
    <n v="113.072"/>
    <x v="0"/>
  </r>
  <r>
    <s v="       103011"/>
    <s v="103011"/>
    <s v="       100174"/>
    <s v="FOTELJA KONF."/>
    <x v="0"/>
    <s v="18.12.07"/>
    <s v="01.01.08"/>
    <n v="12.5"/>
    <n v="1"/>
    <n v="1161.68"/>
    <n v="1161.68"/>
    <n v="0"/>
    <n v="464.67200000000003"/>
    <x v="0"/>
  </r>
  <r>
    <s v="       103012"/>
    <s v="103012"/>
    <s v="       101536"/>
    <s v="RAČ.PENTIUM II+NADOGR.99"/>
    <x v="2"/>
    <s v="16.12.98"/>
    <s v="01.01.99"/>
    <n v="25"/>
    <n v="1"/>
    <n v="11342.56"/>
    <n v="11342.56"/>
    <n v="0"/>
    <n v="4537.0240000000003"/>
    <x v="0"/>
  </r>
  <r>
    <s v="       103013"/>
    <s v="103013"/>
    <s v="       100131"/>
    <s v="DRAGER MULTIWARN II-ANALI"/>
    <x v="1"/>
    <s v="18.02.04"/>
    <s v="01.03.04"/>
    <n v="20"/>
    <n v="1"/>
    <n v="58770.94"/>
    <n v="58770.94"/>
    <n v="0"/>
    <n v="23508.376000000004"/>
    <x v="0"/>
  </r>
  <r>
    <s v="       103014"/>
    <s v="103014"/>
    <s v="       100124"/>
    <s v="DISK HDD externi 80GB"/>
    <x v="1"/>
    <s v="22.11.06"/>
    <s v="01.12.06"/>
    <n v="25"/>
    <n v="1"/>
    <n v="852.78"/>
    <n v="852.78"/>
    <n v="0"/>
    <n v="341.11200000000002"/>
    <x v="0"/>
  </r>
  <r>
    <s v="       103015"/>
    <s v="103015"/>
    <s v="       101344"/>
    <s v="PORT REPLIKATOR BASIC286A"/>
    <x v="1"/>
    <s v="22.11.06"/>
    <s v="01.12.06"/>
    <n v="25"/>
    <n v="1"/>
    <n v="1189.5"/>
    <n v="1189.5"/>
    <n v="0"/>
    <n v="475.8"/>
    <x v="0"/>
  </r>
  <r>
    <s v="       103016"/>
    <s v="103016"/>
    <s v="       100208"/>
    <s v="FOTOAP.OLYMPUS SP-560 18x"/>
    <x v="0"/>
    <s v="18.03.08"/>
    <s v="01.04.08"/>
    <n v="20"/>
    <n v="1"/>
    <n v="3449.98"/>
    <n v="3449.98"/>
    <n v="0"/>
    <n v="1379.9920000000002"/>
    <x v="0"/>
  </r>
  <r>
    <s v="       103017"/>
    <s v="103017"/>
    <s v="       100629"/>
    <s v="MONITOR 22&quot; AOC"/>
    <x v="2"/>
    <s v="04.11.09"/>
    <s v="01.12.09"/>
    <n v="25"/>
    <n v="1"/>
    <n v="1599"/>
    <n v="1599"/>
    <n v="0"/>
    <n v="639.6"/>
    <x v="0"/>
  </r>
  <r>
    <s v="       103019"/>
    <s v="103019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020"/>
    <s v="103020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021"/>
    <s v="103021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022"/>
    <s v="103022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023"/>
    <s v="103023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024"/>
    <s v="103024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025"/>
    <s v="103025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026"/>
    <s v="103026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027"/>
    <s v="103027"/>
    <s v="       101288"/>
    <s v="PLOĆA ZIDNA"/>
    <x v="1"/>
    <s v="01.01.97"/>
    <s v="01.02.97"/>
    <n v="12.5"/>
    <n v="1"/>
    <n v="3418.12"/>
    <n v="3418.12"/>
    <n v="0"/>
    <n v="1367.248"/>
    <x v="0"/>
  </r>
  <r>
    <s v="       103028"/>
    <s v="103028"/>
    <s v="       101399"/>
    <s v="PROJEKCIJSKO PLATNO ZIDNO"/>
    <x v="1"/>
    <s v="12.01.00"/>
    <s v="01.02.00"/>
    <n v="20"/>
    <n v="1"/>
    <n v="2623"/>
    <n v="2623"/>
    <n v="0"/>
    <n v="1049.2"/>
    <x v="0"/>
  </r>
  <r>
    <s v="       103029"/>
    <s v="103029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3030"/>
    <s v="103030"/>
    <s v="       102294"/>
    <s v="STOLIĆ KLUB 120x60x45"/>
    <x v="0"/>
    <s v="30.09.09"/>
    <s v="01.10.09"/>
    <n v="12.5"/>
    <n v="1"/>
    <n v="940.95"/>
    <n v="940.95"/>
    <n v="0"/>
    <n v="376.38000000000005"/>
    <x v="0"/>
  </r>
  <r>
    <s v="       103031"/>
    <s v="103031"/>
    <s v="       101539"/>
    <s v="RAČ.PRODESK 490 G2"/>
    <x v="2"/>
    <s v="15.12.14"/>
    <s v="01.01.15"/>
    <n v="25"/>
    <n v="1"/>
    <n v="6361.22"/>
    <n v="6361.22"/>
    <n v="0"/>
    <n v="2544.4880000000003"/>
    <x v="0"/>
  </r>
  <r>
    <s v="       103032"/>
    <s v="103032"/>
    <s v="       101074"/>
    <s v="ORMAR ZA KNJIGE OSTAKLJEN"/>
    <x v="0"/>
    <s v="01.01.97"/>
    <s v="01.02.97"/>
    <n v="12.5"/>
    <n v="1"/>
    <n v="452.17"/>
    <n v="452.17"/>
    <n v="0"/>
    <n v="180.86800000000002"/>
    <x v="0"/>
  </r>
  <r>
    <s v="       103033"/>
    <s v="103033"/>
    <s v="       101074"/>
    <s v="ORMAR ZA KNJIGE OSTAKLJEN"/>
    <x v="0"/>
    <s v="01.01.97"/>
    <s v="01.02.97"/>
    <n v="12.5"/>
    <n v="1"/>
    <n v="452.17"/>
    <n v="452.17"/>
    <n v="0"/>
    <n v="180.86800000000002"/>
    <x v="0"/>
  </r>
  <r>
    <s v="       103036"/>
    <s v="103036"/>
    <s v="       100920"/>
    <s v="ORMAR GARDEROBNI"/>
    <x v="0"/>
    <s v="01.01.97"/>
    <s v="01.02.97"/>
    <n v="12.5"/>
    <n v="1"/>
    <n v="56.54"/>
    <n v="56.54"/>
    <n v="0"/>
    <n v="22.616"/>
    <x v="0"/>
  </r>
  <r>
    <s v="       103037"/>
    <s v="103037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3038"/>
    <s v="103038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3039"/>
    <s v="103039"/>
    <s v="       102101"/>
    <s v="STOL ZA PISAĆI STROJ"/>
    <x v="0"/>
    <s v="01.01.97"/>
    <s v="01.02.97"/>
    <n v="12.5"/>
    <n v="1"/>
    <n v="226.11"/>
    <n v="226.11"/>
    <n v="0"/>
    <n v="90.444000000000017"/>
    <x v="0"/>
  </r>
  <r>
    <s v="       103040"/>
    <s v="103040"/>
    <s v="       102308"/>
    <s v="STOLIĆ ZA PISAĆI STROJ"/>
    <x v="0"/>
    <s v="01.01.97"/>
    <s v="01.02.97"/>
    <n v="12.5"/>
    <n v="1"/>
    <n v="226.11"/>
    <n v="226.11"/>
    <n v="0"/>
    <n v="90.444000000000017"/>
    <x v="0"/>
  </r>
  <r>
    <s v="       103041"/>
    <s v="103041"/>
    <s v="       102093"/>
    <s v="STOL UZ GARNITURU"/>
    <x v="0"/>
    <s v="01.01.97"/>
    <s v="01.02.97"/>
    <n v="12.5"/>
    <n v="1"/>
    <n v="282.68"/>
    <n v="282.68"/>
    <n v="0"/>
    <n v="113.072"/>
    <x v="0"/>
  </r>
  <r>
    <s v="       103042"/>
    <s v="103042"/>
    <s v="       101135"/>
    <s v="ORMARIĆ S LADICAMA/PROC."/>
    <x v="0"/>
    <s v="01.01.97"/>
    <s v="01.02.97"/>
    <n v="12.5"/>
    <n v="1"/>
    <n v="226.09"/>
    <n v="226.09"/>
    <n v="0"/>
    <n v="90.436000000000007"/>
    <x v="0"/>
  </r>
  <r>
    <s v="       103043"/>
    <s v="103043"/>
    <s v="       101135"/>
    <s v="ORMARIĆ S LADICAMA/PROC."/>
    <x v="0"/>
    <s v="01.01.97"/>
    <s v="01.02.97"/>
    <n v="12.5"/>
    <n v="1"/>
    <n v="226.09"/>
    <n v="226.09"/>
    <n v="0"/>
    <n v="90.436000000000007"/>
    <x v="0"/>
  </r>
  <r>
    <s v="       103045"/>
    <s v="103045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047"/>
    <s v="103047"/>
    <s v="       102195"/>
    <s v="STOLAC UREDSKI"/>
    <x v="0"/>
    <s v="02.12.10"/>
    <s v="01.01.11"/>
    <n v="12.5"/>
    <n v="1"/>
    <n v="1239.49"/>
    <n v="1239.49"/>
    <n v="0"/>
    <n v="495.79600000000005"/>
    <x v="0"/>
  </r>
  <r>
    <s v="       103050"/>
    <s v="103050"/>
    <s v="       100051"/>
    <s v="BENTLEY InRoads Site"/>
    <x v="1"/>
    <s v="10.12.08"/>
    <s v="01.01.09"/>
    <n v="25"/>
    <n v="1"/>
    <n v="24705"/>
    <n v="24705"/>
    <n v="0"/>
    <n v="9882"/>
    <x v="0"/>
  </r>
  <r>
    <s v="       103051"/>
    <s v="103051"/>
    <s v="       100052"/>
    <s v="BENTLEY MicroStation"/>
    <x v="1"/>
    <s v="10.12.08"/>
    <s v="01.01.09"/>
    <n v="25"/>
    <n v="1"/>
    <n v="47035.58"/>
    <n v="47035.58"/>
    <n v="0"/>
    <n v="18814.232"/>
    <x v="0"/>
  </r>
  <r>
    <s v="       103053"/>
    <s v="103053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057"/>
    <s v="103057"/>
    <s v="       101908"/>
    <s v="STOL DAKTILO S MET. NOG."/>
    <x v="0"/>
    <s v="01.01.97"/>
    <s v="01.02.97"/>
    <n v="12.5"/>
    <n v="1"/>
    <n v="226.53"/>
    <n v="226.53"/>
    <n v="0"/>
    <n v="90.612000000000009"/>
    <x v="0"/>
  </r>
  <r>
    <s v="       103058"/>
    <s v="103058"/>
    <s v="       100402"/>
    <s v="KOLICA ZA ČIŠĆENJE S POST"/>
    <x v="1"/>
    <s v="30.01.07"/>
    <s v="01.02.07"/>
    <n v="20"/>
    <n v="1"/>
    <n v="1705.56"/>
    <n v="1705.56"/>
    <n v="0"/>
    <n v="682.22400000000005"/>
    <x v="0"/>
  </r>
  <r>
    <s v="       103059"/>
    <s v="103059"/>
    <s v="       101772"/>
    <s v="Softw.EIS-COR bundle (R2S"/>
    <x v="3"/>
    <s v="10.07.14"/>
    <s v="01.08.14"/>
    <n v="25"/>
    <n v="1"/>
    <n v="29870.61"/>
    <n v="29870.61"/>
    <n v="0"/>
    <n v="11948.244000000001"/>
    <x v="0"/>
  </r>
  <r>
    <s v="       103060"/>
    <s v="103060"/>
    <s v="       102465"/>
    <s v="UREĐ.ZA ISPIT.METALA U PR"/>
    <x v="1"/>
    <s v="17.06.14"/>
    <s v="01.07.14"/>
    <n v="20"/>
    <n v="1"/>
    <n v="78493.740000000005"/>
    <n v="78493.740000000005"/>
    <n v="0"/>
    <n v="31397.496000000003"/>
    <x v="0"/>
  </r>
  <r>
    <s v="       103062"/>
    <s v="103062"/>
    <s v="       101073"/>
    <s v="ORMAR ZA KNJIGE OSTAKLJ."/>
    <x v="0"/>
    <s v="01.01.97"/>
    <s v="01.02.97"/>
    <n v="12.5"/>
    <n v="1"/>
    <n v="452.17"/>
    <n v="452.17"/>
    <n v="0"/>
    <n v="180.86800000000002"/>
    <x v="0"/>
  </r>
  <r>
    <s v="       103063"/>
    <s v="103063"/>
    <s v="       101073"/>
    <s v="ORMAR ZA KNJIGE OSTAKLJ."/>
    <x v="0"/>
    <s v="01.01.97"/>
    <s v="01.02.97"/>
    <n v="12.5"/>
    <n v="1"/>
    <n v="452.17"/>
    <n v="452.17"/>
    <n v="0"/>
    <n v="180.86800000000002"/>
    <x v="0"/>
  </r>
  <r>
    <s v="       103064"/>
    <s v="103064"/>
    <s v="       101073"/>
    <s v="ORMAR ZA KNJIGE OSTAKLJ."/>
    <x v="0"/>
    <s v="01.01.97"/>
    <s v="01.02.97"/>
    <n v="12.5"/>
    <n v="1"/>
    <n v="452.16"/>
    <n v="452.16"/>
    <n v="0"/>
    <n v="180.86400000000003"/>
    <x v="0"/>
  </r>
  <r>
    <s v="       103065"/>
    <s v="103065"/>
    <s v="       100920"/>
    <s v="ORMAR GARDEROBNI"/>
    <x v="0"/>
    <s v="01.01.97"/>
    <s v="01.02.97"/>
    <n v="12.5"/>
    <n v="1"/>
    <n v="282.68"/>
    <n v="282.68"/>
    <n v="0"/>
    <n v="113.072"/>
    <x v="0"/>
  </r>
  <r>
    <s v="       103066"/>
    <s v="103066"/>
    <s v="       101974"/>
    <s v="STOL PISAĆI"/>
    <x v="0"/>
    <s v="01.01.97"/>
    <s v="01.02.97"/>
    <n v="12.5"/>
    <n v="1"/>
    <n v="565.23"/>
    <n v="565.23"/>
    <n v="0"/>
    <n v="226.09200000000001"/>
    <x v="0"/>
  </r>
  <r>
    <s v="       103067"/>
    <s v="103067"/>
    <s v="       101974"/>
    <s v="STOL PISAĆI"/>
    <x v="0"/>
    <s v="01.01.97"/>
    <s v="01.02.97"/>
    <n v="12.5"/>
    <n v="1"/>
    <n v="565.22"/>
    <n v="565.22"/>
    <n v="0"/>
    <n v="226.08800000000002"/>
    <x v="0"/>
  </r>
  <r>
    <s v="       103068"/>
    <s v="103068"/>
    <s v="       102101"/>
    <s v="STOL ZA PISAĆI STROJ"/>
    <x v="0"/>
    <s v="01.01.97"/>
    <s v="01.02.97"/>
    <n v="12.5"/>
    <n v="1"/>
    <n v="226.11"/>
    <n v="226.11"/>
    <n v="0"/>
    <n v="90.444000000000017"/>
    <x v="0"/>
  </r>
  <r>
    <s v="       103069"/>
    <s v="103069"/>
    <s v="       101128"/>
    <s v="ORMARIĆ S LADICAMA"/>
    <x v="0"/>
    <s v="01.01.97"/>
    <s v="01.02.97"/>
    <n v="12.5"/>
    <n v="1"/>
    <n v="225.93"/>
    <n v="225.93"/>
    <n v="0"/>
    <n v="90.372000000000014"/>
    <x v="0"/>
  </r>
  <r>
    <s v="       103070"/>
    <s v="103070"/>
    <s v="       101128"/>
    <s v="ORMARIĆ S LADICAMA"/>
    <x v="0"/>
    <s v="01.01.97"/>
    <s v="01.02.97"/>
    <n v="12.5"/>
    <n v="1"/>
    <n v="225.93"/>
    <n v="225.93"/>
    <n v="0"/>
    <n v="90.372000000000014"/>
    <x v="0"/>
  </r>
  <r>
    <s v="       103071"/>
    <s v="103071"/>
    <s v="       101128"/>
    <s v="ORMARIĆ S LADICAMA"/>
    <x v="0"/>
    <s v="01.01.97"/>
    <s v="01.02.97"/>
    <n v="12.5"/>
    <n v="1"/>
    <n v="225.94"/>
    <n v="225.94"/>
    <n v="0"/>
    <n v="90.376000000000005"/>
    <x v="0"/>
  </r>
  <r>
    <s v="       103072"/>
    <s v="103072"/>
    <s v="       101960"/>
    <s v="STOL MALI KVADRATIČNI"/>
    <x v="0"/>
    <s v="01.01.97"/>
    <s v="01.02.97"/>
    <n v="12.5"/>
    <n v="1"/>
    <n v="282.61"/>
    <n v="282.61"/>
    <n v="0"/>
    <n v="113.04400000000001"/>
    <x v="0"/>
  </r>
  <r>
    <s v="       103073"/>
    <s v="103073"/>
    <s v="       100201"/>
    <s v="FOTELJA UZ GARNITURU"/>
    <x v="0"/>
    <s v="01.01.97"/>
    <s v="01.02.97"/>
    <n v="12.5"/>
    <n v="1"/>
    <n v="113.06"/>
    <n v="113.06"/>
    <n v="0"/>
    <n v="45.224000000000004"/>
    <x v="0"/>
  </r>
  <r>
    <s v="       103074"/>
    <s v="103074"/>
    <s v="       100201"/>
    <s v="FOTELJA UZ GARNITURU"/>
    <x v="0"/>
    <s v="01.01.97"/>
    <s v="01.02.97"/>
    <n v="12.5"/>
    <n v="1"/>
    <n v="113.05"/>
    <n v="113.05"/>
    <n v="0"/>
    <n v="45.22"/>
    <x v="0"/>
  </r>
  <r>
    <s v="       103075"/>
    <s v="103075"/>
    <s v="       102261"/>
    <s v="STOLICA NOVA"/>
    <x v="0"/>
    <s v="01.01.97"/>
    <s v="01.02.97"/>
    <n v="12.5"/>
    <n v="1"/>
    <n v="113.06"/>
    <n v="113.06"/>
    <n v="0"/>
    <n v="45.224000000000004"/>
    <x v="0"/>
  </r>
  <r>
    <s v="       103077"/>
    <s v="103077"/>
    <s v="       100715"/>
    <s v="MONITOR SAMSUNG 19&quot;"/>
    <x v="2"/>
    <s v="24.10.06"/>
    <s v="01.11.06"/>
    <n v="25"/>
    <n v="1"/>
    <n v="2598.6"/>
    <n v="2598.6"/>
    <n v="0"/>
    <n v="1039.44"/>
    <x v="0"/>
  </r>
  <r>
    <s v="       103079"/>
    <s v="103079"/>
    <s v="       101199"/>
    <s v="PILA ZA KAMEN ROTO-SET II"/>
    <x v="2"/>
    <s v="01.01.97"/>
    <s v="01.02.97"/>
    <n v="20"/>
    <n v="1"/>
    <n v="9249.26"/>
    <n v="9249.26"/>
    <n v="0"/>
    <n v="3699.7040000000002"/>
    <x v="0"/>
  </r>
  <r>
    <s v="       103081"/>
    <s v="103081"/>
    <s v="       102235"/>
    <s v="STOLICA BEZ NASLONA STARA"/>
    <x v="0"/>
    <s v="01.01.97"/>
    <s v="01.02.97"/>
    <n v="12.5"/>
    <n v="1"/>
    <n v="56.53"/>
    <n v="56.53"/>
    <n v="0"/>
    <n v="22.612000000000002"/>
    <x v="0"/>
  </r>
  <r>
    <s v="       103082"/>
    <s v="103082"/>
    <s v="       101447"/>
    <s v="PULT RADNI/PROC."/>
    <x v="1"/>
    <s v="01.01.97"/>
    <s v="01.02.97"/>
    <n v="12.5"/>
    <n v="1"/>
    <n v="2230.41"/>
    <n v="2230.41"/>
    <n v="0"/>
    <n v="892.16399999999999"/>
    <x v="0"/>
  </r>
  <r>
    <s v="       103083"/>
    <s v="103083"/>
    <s v="       101447"/>
    <s v="PULT RADNI/PROC."/>
    <x v="1"/>
    <s v="01.01.97"/>
    <s v="01.02.97"/>
    <n v="12.5"/>
    <n v="1"/>
    <n v="2230.41"/>
    <n v="2230.41"/>
    <n v="0"/>
    <n v="892.16399999999999"/>
    <x v="0"/>
  </r>
  <r>
    <s v="       103084"/>
    <s v="103084"/>
    <s v="       101447"/>
    <s v="PULT RADNI/PROC."/>
    <x v="1"/>
    <s v="01.01.97"/>
    <s v="01.02.97"/>
    <n v="12.5"/>
    <n v="1"/>
    <n v="2230.41"/>
    <n v="2230.41"/>
    <n v="0"/>
    <n v="892.16399999999999"/>
    <x v="0"/>
  </r>
  <r>
    <s v="       103085"/>
    <s v="103085"/>
    <s v="       101447"/>
    <s v="PULT RADNI/PROC."/>
    <x v="1"/>
    <s v="01.01.97"/>
    <s v="01.02.97"/>
    <n v="12.5"/>
    <n v="1"/>
    <n v="2230.41"/>
    <n v="2230.41"/>
    <n v="0"/>
    <n v="892.16399999999999"/>
    <x v="0"/>
  </r>
  <r>
    <s v="       103086"/>
    <s v="103086"/>
    <s v="       100058"/>
    <s v="BRUSILICA KUTNA"/>
    <x v="1"/>
    <s v="01.01.97"/>
    <s v="01.02.97"/>
    <n v="20"/>
    <n v="1"/>
    <n v="1902.53"/>
    <n v="1902.53"/>
    <n v="0"/>
    <n v="761.01200000000006"/>
    <x v="0"/>
  </r>
  <r>
    <s v="       103087"/>
    <s v="103087"/>
    <s v="       100072"/>
    <s v="BUŠILICA RUČNA/PROC."/>
    <x v="1"/>
    <s v="01.01.97"/>
    <s v="01.02.97"/>
    <n v="20"/>
    <n v="1"/>
    <n v="1414.38"/>
    <n v="1414.38"/>
    <n v="0"/>
    <n v="565.75200000000007"/>
    <x v="0"/>
  </r>
  <r>
    <s v="       103089"/>
    <s v="103089"/>
    <s v="       102459"/>
    <s v="UREĐ.ZA ISP.OTPORA VRTNJE"/>
    <x v="1"/>
    <s v="01.01.97"/>
    <s v="01.02.97"/>
    <n v="20"/>
    <n v="1"/>
    <n v="31000"/>
    <n v="31000"/>
    <n v="0"/>
    <n v="12400"/>
    <x v="0"/>
  </r>
  <r>
    <s v="       103090"/>
    <s v="103090"/>
    <s v="       102461"/>
    <s v="UREĐ.ZA ISP.SKOŠENJAS KRA"/>
    <x v="1"/>
    <s v="01.01.97"/>
    <s v="01.02.97"/>
    <n v="20"/>
    <n v="1"/>
    <n v="54375"/>
    <n v="54375"/>
    <n v="0"/>
    <n v="21750"/>
    <x v="0"/>
  </r>
  <r>
    <s v="       103091"/>
    <s v="103091"/>
    <s v="       102460"/>
    <s v="UREĐ.ZA ISP.SILE POTREBNE"/>
    <x v="1"/>
    <s v="01.01.97"/>
    <s v="01.02.97"/>
    <n v="20"/>
    <n v="1"/>
    <n v="19600"/>
    <n v="19600"/>
    <n v="0"/>
    <n v="7840"/>
    <x v="0"/>
  </r>
  <r>
    <s v="       103092"/>
    <s v="103092"/>
    <s v="       102234"/>
    <s v="STOLICA BEZ NASLONA NOVA"/>
    <x v="0"/>
    <s v="01.01.97"/>
    <s v="01.02.97"/>
    <n v="12.5"/>
    <n v="1"/>
    <n v="56.51"/>
    <n v="56.51"/>
    <n v="0"/>
    <n v="22.603999999999999"/>
    <x v="0"/>
  </r>
  <r>
    <s v="       103093"/>
    <s v="103093"/>
    <s v="       100376"/>
    <s v="KIDALICA"/>
    <x v="1"/>
    <s v="01.01.97"/>
    <s v="01.02.97"/>
    <n v="20"/>
    <n v="1"/>
    <n v="17503.25"/>
    <n v="17503.25"/>
    <n v="0"/>
    <n v="7001.3"/>
    <x v="0"/>
  </r>
  <r>
    <s v="       103094"/>
    <s v="103094"/>
    <s v="       101863"/>
    <s v="STIOLICA BEZ NASLONA STAR"/>
    <x v="1"/>
    <s v="01.01.97"/>
    <s v="01.02.97"/>
    <n v="12.5"/>
    <n v="1"/>
    <n v="56.53"/>
    <n v="56.53"/>
    <n v="0"/>
    <n v="22.612000000000002"/>
    <x v="0"/>
  </r>
  <r>
    <s v="       103095"/>
    <s v="103095"/>
    <s v="       101994"/>
    <s v="STOL POSTOLJE ZA MODELE"/>
    <x v="0"/>
    <s v="01.01.97"/>
    <s v="01.02.97"/>
    <n v="12.5"/>
    <n v="1"/>
    <n v="113.04"/>
    <n v="113.04"/>
    <n v="0"/>
    <n v="45.216000000000008"/>
    <x v="0"/>
  </r>
  <r>
    <s v="       103096"/>
    <s v="103096"/>
    <s v="       101994"/>
    <s v="STOL POSTOLJE ZA MODELE"/>
    <x v="0"/>
    <s v="01.01.97"/>
    <s v="01.02.97"/>
    <n v="12.5"/>
    <n v="1"/>
    <n v="113.03"/>
    <n v="113.03"/>
    <n v="0"/>
    <n v="45.212000000000003"/>
    <x v="0"/>
  </r>
  <r>
    <s v="       103097"/>
    <s v="103097"/>
    <s v="       101831"/>
    <s v="STALAK ZA BUŠILICU/PROC."/>
    <x v="1"/>
    <s v="01.01.97"/>
    <s v="01.02.97"/>
    <n v="20"/>
    <n v="1"/>
    <n v="800"/>
    <n v="800"/>
    <n v="0"/>
    <n v="320"/>
    <x v="0"/>
  </r>
  <r>
    <s v="       103098"/>
    <s v="103098"/>
    <s v="       102068"/>
    <s v="STOL RADNI S ORMAR./PROC."/>
    <x v="0"/>
    <s v="01.01.97"/>
    <s v="01.02.97"/>
    <n v="12.5"/>
    <n v="1"/>
    <n v="551.11"/>
    <n v="551.11"/>
    <n v="0"/>
    <n v="220.44400000000002"/>
    <x v="0"/>
  </r>
  <r>
    <s v="       103099"/>
    <s v="103099"/>
    <s v="       102066"/>
    <s v="STOL RADNI S ORM./PROC."/>
    <x v="0"/>
    <s v="01.01.97"/>
    <s v="01.02.97"/>
    <n v="12.5"/>
    <n v="1"/>
    <n v="551.11"/>
    <n v="551.11"/>
    <n v="0"/>
    <n v="220.44400000000002"/>
    <x v="0"/>
  </r>
  <r>
    <s v="       103100"/>
    <s v="103100"/>
    <s v="       101335"/>
    <s v="POLICE MONTAŽNE"/>
    <x v="1"/>
    <s v="01.01.97"/>
    <s v="01.02.97"/>
    <n v="12.5"/>
    <n v="1"/>
    <n v="3322.75"/>
    <n v="3322.75"/>
    <n v="0"/>
    <n v="1329.1000000000001"/>
    <x v="0"/>
  </r>
  <r>
    <s v="       103101"/>
    <s v="103101"/>
    <s v="       100527"/>
    <s v="MIKROSKOP"/>
    <x v="1"/>
    <s v="01.01.97"/>
    <s v="01.02.97"/>
    <n v="20"/>
    <n v="1"/>
    <n v="3274.2200000000003"/>
    <n v="3274.2200000000003"/>
    <n v="0"/>
    <n v="1309.6880000000001"/>
    <x v="0"/>
  </r>
  <r>
    <s v="       103102"/>
    <s v="103102"/>
    <s v="       100938"/>
    <s v="ORMAR JEDNOKRILNI DRVENI"/>
    <x v="0"/>
    <s v="01.01.97"/>
    <s v="01.02.97"/>
    <n v="12.5"/>
    <n v="1"/>
    <n v="226.54"/>
    <n v="226.54"/>
    <n v="0"/>
    <n v="90.616"/>
    <x v="0"/>
  </r>
  <r>
    <s v="       103103"/>
    <s v="103103"/>
    <s v="       102456"/>
    <s v="UREĐ. ZA ISPIT. TORZIJOM"/>
    <x v="1"/>
    <s v="01.01.97"/>
    <s v="01.02.97"/>
    <n v="20"/>
    <n v="1"/>
    <n v="1321.08"/>
    <n v="1321.08"/>
    <n v="0"/>
    <n v="528.43200000000002"/>
    <x v="0"/>
  </r>
  <r>
    <s v="       103104"/>
    <s v="103104"/>
    <s v="       102490"/>
    <s v="UREĐAJ ZA ISPITIV. PREVIJ"/>
    <x v="1"/>
    <s v="01.01.97"/>
    <s v="01.02.97"/>
    <n v="20"/>
    <n v="1"/>
    <n v="1499.3700000000001"/>
    <n v="1499.3700000000001"/>
    <n v="0"/>
    <n v="599.74800000000005"/>
    <x v="0"/>
  </r>
  <r>
    <s v="       103105"/>
    <s v="103105"/>
    <s v="       101997"/>
    <s v="Stol radni"/>
    <x v="0"/>
    <s v="01.01.97"/>
    <s v="01.02.97"/>
    <n v="12.5"/>
    <n v="1"/>
    <n v="565.22"/>
    <n v="565.22"/>
    <n v="0"/>
    <n v="226.08800000000002"/>
    <x v="0"/>
  </r>
  <r>
    <s v="       103107"/>
    <s v="103107"/>
    <s v="       101067"/>
    <s v="ORMAR ZA KNJIGE"/>
    <x v="0"/>
    <s v="01.01.97"/>
    <s v="01.02.97"/>
    <n v="12.5"/>
    <n v="1"/>
    <n v="565.23"/>
    <n v="565.23"/>
    <n v="0"/>
    <n v="226.09200000000001"/>
    <x v="0"/>
  </r>
  <r>
    <s v="       103108"/>
    <s v="103108"/>
    <s v="       101067"/>
    <s v="ORMAR ZA KNJIGE"/>
    <x v="0"/>
    <s v="01.01.97"/>
    <s v="01.02.97"/>
    <n v="12.5"/>
    <n v="1"/>
    <n v="565.23"/>
    <n v="565.23"/>
    <n v="0"/>
    <n v="226.09200000000001"/>
    <x v="0"/>
  </r>
  <r>
    <s v="       103109"/>
    <s v="103109"/>
    <s v="       101067"/>
    <s v="ORMAR ZA KNJIGE"/>
    <x v="0"/>
    <s v="01.01.97"/>
    <s v="01.02.97"/>
    <n v="12.5"/>
    <n v="1"/>
    <n v="565.23"/>
    <n v="565.23"/>
    <n v="0"/>
    <n v="226.09200000000001"/>
    <x v="0"/>
  </r>
  <r>
    <s v="       103110"/>
    <s v="103110"/>
    <s v="       101067"/>
    <s v="ORMAR ZA KNJIGE"/>
    <x v="0"/>
    <s v="01.01.97"/>
    <s v="01.02.97"/>
    <n v="12.5"/>
    <n v="1"/>
    <n v="565.23"/>
    <n v="565.23"/>
    <n v="0"/>
    <n v="226.09200000000001"/>
    <x v="0"/>
  </r>
  <r>
    <s v="       103111"/>
    <s v="103111"/>
    <s v="       101067"/>
    <s v="ORMAR ZA KNJIGE"/>
    <x v="0"/>
    <s v="01.01.97"/>
    <s v="01.02.97"/>
    <n v="12.5"/>
    <n v="1"/>
    <n v="565.22"/>
    <n v="565.22"/>
    <n v="0"/>
    <n v="226.08800000000002"/>
    <x v="0"/>
  </r>
  <r>
    <s v="       103112"/>
    <s v="103112"/>
    <s v="       101902"/>
    <s v="STOL CRTAĆI STARI"/>
    <x v="0"/>
    <s v="01.01.97"/>
    <s v="01.02.97"/>
    <n v="12.5"/>
    <n v="1"/>
    <n v="169.55"/>
    <n v="169.55"/>
    <n v="0"/>
    <n v="67.820000000000007"/>
    <x v="0"/>
  </r>
  <r>
    <s v="       103113"/>
    <s v="103113"/>
    <s v="       101974"/>
    <s v="STOL PISAĆI"/>
    <x v="0"/>
    <s v="01.01.97"/>
    <s v="01.02.97"/>
    <n v="12.5"/>
    <n v="1"/>
    <n v="565.22"/>
    <n v="565.22"/>
    <n v="0"/>
    <n v="226.08800000000002"/>
    <x v="0"/>
  </r>
  <r>
    <s v="       103114"/>
    <s v="103114"/>
    <s v="       102059"/>
    <s v="STOL RADNI S LAD./PROC."/>
    <x v="0"/>
    <s v="01.01.97"/>
    <s v="01.02.97"/>
    <n v="12.5"/>
    <n v="1"/>
    <n v="551.11"/>
    <n v="551.11"/>
    <n v="0"/>
    <n v="220.44400000000002"/>
    <x v="0"/>
  </r>
  <r>
    <s v="       103115"/>
    <s v="103115"/>
    <s v="       102235"/>
    <s v="STOLICA BEZ NASLONA STARA"/>
    <x v="0"/>
    <s v="01.01.97"/>
    <s v="01.02.97"/>
    <n v="12.5"/>
    <n v="1"/>
    <n v="56.53"/>
    <n v="56.53"/>
    <n v="0"/>
    <n v="22.612000000000002"/>
    <x v="0"/>
  </r>
  <r>
    <s v="       103116"/>
    <s v="103116"/>
    <s v="       102235"/>
    <s v="STOLICA BEZ NASLONA STARA"/>
    <x v="0"/>
    <s v="01.01.97"/>
    <s v="01.02.97"/>
    <n v="12.5"/>
    <n v="1"/>
    <n v="56.53"/>
    <n v="56.53"/>
    <n v="0"/>
    <n v="22.612000000000002"/>
    <x v="0"/>
  </r>
  <r>
    <s v="       103117"/>
    <s v="103117"/>
    <s v="       101823"/>
    <s v="SPIDERPAK-CO DIGIT.MJERNA"/>
    <x v="1"/>
    <s v="07.06.00"/>
    <s v="01.07.00"/>
    <n v="25"/>
    <n v="1"/>
    <n v="48342.65"/>
    <n v="48342.65"/>
    <n v="0"/>
    <n v="19337.060000000001"/>
    <x v="0"/>
  </r>
  <r>
    <s v="       103118"/>
    <s v="103118"/>
    <s v="       101486"/>
    <s v="RAČ.CPU PENT.III+MON.+MEM"/>
    <x v="2"/>
    <s v="16.10.00"/>
    <s v="01.11.00"/>
    <n v="25"/>
    <n v="1"/>
    <n v="11263.48"/>
    <n v="11263.48"/>
    <n v="0"/>
    <n v="4505.3919999999998"/>
    <x v="0"/>
  </r>
  <r>
    <s v="       103119"/>
    <s v="103119"/>
    <s v="       101215"/>
    <s v="PISAČ HP DJ 1220C"/>
    <x v="1"/>
    <s v="08.06.01"/>
    <s v="01.07.01"/>
    <n v="25"/>
    <n v="1"/>
    <n v="4890.72"/>
    <n v="4890.72"/>
    <n v="0"/>
    <n v="1956.2880000000002"/>
    <x v="0"/>
  </r>
  <r>
    <s v="       103120"/>
    <s v="103120"/>
    <s v="       100120"/>
    <s v="DINAMOMETAR ZA MJE.SILE"/>
    <x v="1"/>
    <s v="02.07.04"/>
    <s v="01.08.04"/>
    <n v="20"/>
    <n v="1"/>
    <n v="25134.18"/>
    <n v="25134.18"/>
    <n v="0"/>
    <n v="10053.672"/>
    <x v="0"/>
  </r>
  <r>
    <s v="       103121"/>
    <s v="103121"/>
    <s v="       101708"/>
    <s v="Senzor za mjerenje pomaka"/>
    <x v="1"/>
    <s v="02.07.04"/>
    <s v="01.08.04"/>
    <n v="20"/>
    <n v="1"/>
    <n v="6144.3600000000006"/>
    <n v="6144.3600000000006"/>
    <n v="0"/>
    <n v="2457.7440000000006"/>
    <x v="0"/>
  </r>
  <r>
    <s v="       103122"/>
    <s v="103122"/>
    <s v="       101077"/>
    <s v="ORMAR ZA KNJIGE STAKLENI"/>
    <x v="0"/>
    <s v="01.01.97"/>
    <s v="01.02.97"/>
    <n v="12.5"/>
    <n v="1"/>
    <n v="565.23"/>
    <n v="565.23"/>
    <n v="0"/>
    <n v="226.09200000000001"/>
    <x v="0"/>
  </r>
  <r>
    <s v="       103123"/>
    <s v="103123"/>
    <s v="       101077"/>
    <s v="ORMAR ZA KNJIGE STAKLENI"/>
    <x v="0"/>
    <s v="01.01.97"/>
    <s v="01.02.97"/>
    <n v="12.5"/>
    <n v="1"/>
    <n v="565.21"/>
    <n v="565.21"/>
    <n v="0"/>
    <n v="226.08400000000003"/>
    <x v="0"/>
  </r>
  <r>
    <s v="       103124"/>
    <s v="103124"/>
    <s v="       101074"/>
    <s v="ORMAR ZA KNJIGE OSTAKLJEN"/>
    <x v="0"/>
    <s v="01.01.97"/>
    <s v="01.02.97"/>
    <n v="12.5"/>
    <n v="1"/>
    <n v="452.17"/>
    <n v="452.17"/>
    <n v="0"/>
    <n v="180.86800000000002"/>
    <x v="0"/>
  </r>
  <r>
    <s v="       103125"/>
    <s v="103125"/>
    <s v="       100949"/>
    <s v="ORMAR METALNI ZELENI/PROC"/>
    <x v="0"/>
    <s v="01.01.97"/>
    <s v="01.02.97"/>
    <n v="12.5"/>
    <n v="1"/>
    <n v="1053.48"/>
    <n v="1053.48"/>
    <n v="0"/>
    <n v="421.39200000000005"/>
    <x v="0"/>
  </r>
  <r>
    <s v="       103126"/>
    <s v="103126"/>
    <s v="       100970"/>
    <s v="ORMAR ROLO T-670"/>
    <x v="0"/>
    <s v="01.01.97"/>
    <s v="01.02.97"/>
    <n v="12.5"/>
    <n v="1"/>
    <n v="1130.45"/>
    <n v="1130.45"/>
    <n v="0"/>
    <n v="452.18000000000006"/>
    <x v="0"/>
  </r>
  <r>
    <s v="       103127"/>
    <s v="103127"/>
    <s v="       100971"/>
    <s v="ORMAR ROLO T-680"/>
    <x v="0"/>
    <s v="01.01.97"/>
    <s v="01.02.97"/>
    <n v="12.5"/>
    <n v="1"/>
    <n v="1695.68"/>
    <n v="1695.68"/>
    <n v="0"/>
    <n v="678.27200000000005"/>
    <x v="0"/>
  </r>
  <r>
    <s v="       103129"/>
    <s v="103129"/>
    <s v="       100398"/>
    <s v="KOLICA /PROC."/>
    <x v="1"/>
    <s v="01.01.97"/>
    <s v="01.02.97"/>
    <n v="20"/>
    <n v="1"/>
    <n v="1531"/>
    <n v="1531"/>
    <n v="0"/>
    <n v="612.4"/>
    <x v="0"/>
  </r>
  <r>
    <s v="       103130"/>
    <s v="103130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131"/>
    <s v="103131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132"/>
    <s v="103132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133"/>
    <s v="103133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134"/>
    <s v="103134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135"/>
    <s v="103135"/>
    <s v="       102598"/>
    <s v="VJEŠALICA STOJEĆA/PROC."/>
    <x v="1"/>
    <s v="01.01.97"/>
    <s v="01.02.97"/>
    <n v="12.5"/>
    <n v="1"/>
    <n v="56.57"/>
    <n v="56.57"/>
    <n v="0"/>
    <n v="22.628"/>
    <x v="0"/>
  </r>
  <r>
    <s v="       103136"/>
    <s v="103136"/>
    <s v="       102501"/>
    <s v="UREĐAJ ZA VLAČNO OPTEREČ."/>
    <x v="1"/>
    <s v="01.01.97"/>
    <s v="01.02.97"/>
    <n v="20"/>
    <n v="1"/>
    <n v="1048.6500000000001"/>
    <n v="1048.6500000000001"/>
    <n v="0"/>
    <n v="419.46000000000004"/>
    <x v="0"/>
  </r>
  <r>
    <s v="       103137"/>
    <s v="103137"/>
    <s v="       100229"/>
    <s v="FOTOELASTIČNI UREĐAJ/PROC"/>
    <x v="0"/>
    <s v="01.01.97"/>
    <s v="01.02.97"/>
    <n v="20"/>
    <n v="1"/>
    <n v="5000"/>
    <n v="5000"/>
    <n v="0"/>
    <n v="2000"/>
    <x v="0"/>
  </r>
  <r>
    <s v="       103138"/>
    <s v="103138"/>
    <s v="       100061"/>
    <s v="BRUSILICA STOLNA/PROC."/>
    <x v="0"/>
    <s v="01.01.97"/>
    <s v="01.02.97"/>
    <n v="20"/>
    <n v="1"/>
    <n v="1730.18"/>
    <n v="1730.18"/>
    <n v="0"/>
    <n v="692.07200000000012"/>
    <x v="0"/>
  </r>
  <r>
    <s v="       103139"/>
    <s v="103139"/>
    <s v="       100073"/>
    <s v="BUŠILICA STOLNA"/>
    <x v="0"/>
    <s v="01.01.97"/>
    <s v="01.02.97"/>
    <n v="20"/>
    <n v="1"/>
    <n v="1420.07"/>
    <n v="1420.07"/>
    <n v="0"/>
    <n v="568.02800000000002"/>
    <x v="0"/>
  </r>
  <r>
    <s v="       103140"/>
    <s v="103140"/>
    <s v="       102399"/>
    <s v="TOKARSKI STROJ"/>
    <x v="1"/>
    <s v="01.01.97"/>
    <s v="01.02.97"/>
    <n v="20"/>
    <n v="1"/>
    <n v="8608.34"/>
    <n v="8608.34"/>
    <n v="0"/>
    <n v="3443.3360000000002"/>
    <x v="0"/>
  </r>
  <r>
    <s v="       103143"/>
    <s v="103143"/>
    <s v="       101515"/>
    <s v="RAČ.INTEL G33,RGNF Tip15"/>
    <x v="2"/>
    <s v="10.07.09"/>
    <s v="01.08.09"/>
    <n v="25"/>
    <n v="1"/>
    <n v="5246"/>
    <n v="5246"/>
    <n v="0"/>
    <n v="2098.4"/>
    <x v="0"/>
  </r>
  <r>
    <s v="       103144"/>
    <s v="103144"/>
    <s v="       100612"/>
    <s v="MOMITOR ASUS 22&quot; VW220TE"/>
    <x v="1"/>
    <s v="10.07.09"/>
    <s v="01.08.09"/>
    <n v="25"/>
    <n v="1"/>
    <n v="1134.6000000000001"/>
    <n v="1134.6000000000001"/>
    <n v="0"/>
    <n v="453.84000000000009"/>
    <x v="0"/>
  </r>
  <r>
    <s v="       103145"/>
    <s v="103145"/>
    <s v="       102195"/>
    <s v="STOLAC UREDSKI"/>
    <x v="0"/>
    <s v="16.11.11"/>
    <s v="01.12.11"/>
    <n v="12.5"/>
    <n v="1"/>
    <n v="701.1"/>
    <n v="701.1"/>
    <n v="0"/>
    <n v="280.44"/>
    <x v="0"/>
  </r>
  <r>
    <s v="       103146"/>
    <s v="103146"/>
    <s v="       101975"/>
    <s v="STOL PISAĆI"/>
    <x v="0"/>
    <s v="01.01.97"/>
    <s v="01.02.97"/>
    <n v="12.5"/>
    <n v="1"/>
    <n v="283.09000000000003"/>
    <n v="283.09000000000003"/>
    <n v="0"/>
    <n v="113.23600000000002"/>
    <x v="0"/>
  </r>
  <r>
    <s v="       103147"/>
    <s v="103147"/>
    <s v="       101975"/>
    <s v="STOL PISAĆI"/>
    <x v="0"/>
    <s v="01.01.97"/>
    <s v="01.02.97"/>
    <n v="12.5"/>
    <n v="1"/>
    <n v="283.09000000000003"/>
    <n v="283.09000000000003"/>
    <n v="0"/>
    <n v="113.23600000000002"/>
    <x v="0"/>
  </r>
  <r>
    <s v="       103148"/>
    <s v="103148"/>
    <s v="       100385"/>
    <s v="KLUPA ŠKOLSKA"/>
    <x v="0"/>
    <s v="01.01.97"/>
    <s v="01.02.97"/>
    <n v="12.5"/>
    <n v="1"/>
    <n v="124.18"/>
    <n v="124.18"/>
    <n v="0"/>
    <n v="49.672000000000004"/>
    <x v="0"/>
  </r>
  <r>
    <s v="       103149"/>
    <s v="103149"/>
    <s v="       100908"/>
    <s v="ORMAR DVOKRILNI DRVENI"/>
    <x v="0"/>
    <s v="01.01.97"/>
    <s v="01.02.97"/>
    <n v="12.5"/>
    <n v="1"/>
    <n v="226.54"/>
    <n v="226.54"/>
    <n v="0"/>
    <n v="90.616"/>
    <x v="0"/>
  </r>
  <r>
    <s v="       103150"/>
    <s v="103150"/>
    <s v="       101074"/>
    <s v="ORMAR ZA KNJIGE OSTAKLJEN"/>
    <x v="0"/>
    <s v="01.01.97"/>
    <s v="01.02.97"/>
    <n v="12.5"/>
    <n v="1"/>
    <n v="452.17"/>
    <n v="452.17"/>
    <n v="0"/>
    <n v="180.86800000000002"/>
    <x v="0"/>
  </r>
  <r>
    <s v="       103151"/>
    <s v="103151"/>
    <s v="       101074"/>
    <s v="ORMAR ZA KNJIGE OSTAKLJEN"/>
    <x v="0"/>
    <s v="01.01.97"/>
    <s v="01.02.97"/>
    <n v="12.5"/>
    <n v="1"/>
    <n v="452.17"/>
    <n v="452.17"/>
    <n v="0"/>
    <n v="180.86800000000002"/>
    <x v="0"/>
  </r>
  <r>
    <s v="       103152"/>
    <s v="103152"/>
    <s v="       101074"/>
    <s v="ORMAR ZA KNJIGE OSTAKLJEN"/>
    <x v="0"/>
    <s v="01.01.97"/>
    <s v="01.02.97"/>
    <n v="12.5"/>
    <n v="1"/>
    <n v="452.17"/>
    <n v="452.17"/>
    <n v="0"/>
    <n v="180.86800000000002"/>
    <x v="0"/>
  </r>
  <r>
    <s v="       103153"/>
    <s v="103153"/>
    <s v="       101565"/>
    <s v="RAČUNALO HP COMPAQ 7300"/>
    <x v="2"/>
    <s v="10.05.12"/>
    <s v="01.06.12"/>
    <n v="25"/>
    <n v="1"/>
    <n v="13819.25"/>
    <n v="11407.4"/>
    <n v="2411.85"/>
    <n v="5527.7000000000007"/>
    <x v="0"/>
  </r>
  <r>
    <s v="       103154"/>
    <s v="103154"/>
    <s v="       100645"/>
    <s v="Monitor 24&quot; Dell"/>
    <x v="2"/>
    <s v="10.05.12"/>
    <s v="01.06.12"/>
    <n v="25"/>
    <n v="1"/>
    <n v="1643.75"/>
    <n v="1643.75"/>
    <n v="0"/>
    <n v="657.5"/>
    <x v="0"/>
  </r>
  <r>
    <s v="       103155"/>
    <s v="103155"/>
    <s v="       100645"/>
    <s v="Monitor 24&quot; Dell"/>
    <x v="2"/>
    <s v="10.05.12"/>
    <s v="01.06.12"/>
    <n v="25"/>
    <n v="1"/>
    <n v="1643.75"/>
    <n v="1643.75"/>
    <n v="0"/>
    <n v="657.5"/>
    <x v="0"/>
  </r>
  <r>
    <s v="       103160"/>
    <s v="103160"/>
    <s v="       100235"/>
    <s v="GARDEROBNI ORMAR JEDNOKR."/>
    <x v="0"/>
    <s v="23.10.02"/>
    <s v="01.11.02"/>
    <n v="12.5"/>
    <n v="1"/>
    <n v="1186.79"/>
    <n v="1186.79"/>
    <n v="0"/>
    <n v="474.71600000000001"/>
    <x v="0"/>
  </r>
  <r>
    <s v="       103161"/>
    <s v="103161"/>
    <s v="       100235"/>
    <s v="GARDEROBNI ORMAR JEDNOKR."/>
    <x v="0"/>
    <s v="23.10.02"/>
    <s v="01.11.02"/>
    <n v="12.5"/>
    <n v="1"/>
    <n v="1186.79"/>
    <n v="1186.79"/>
    <n v="0"/>
    <n v="474.71600000000001"/>
    <x v="0"/>
  </r>
  <r>
    <s v="       103162"/>
    <s v="103162"/>
    <s v="       100235"/>
    <s v="GARDEROBNI ORMAR JEDNOKR."/>
    <x v="0"/>
    <s v="23.10.02"/>
    <s v="01.11.02"/>
    <n v="12.5"/>
    <n v="1"/>
    <n v="1186.79"/>
    <n v="1186.79"/>
    <n v="0"/>
    <n v="474.71600000000001"/>
    <x v="0"/>
  </r>
  <r>
    <s v="       103163"/>
    <s v="103163"/>
    <s v="       100235"/>
    <s v="GARDEROBNI ORMAR JEDNOKR."/>
    <x v="0"/>
    <s v="23.10.02"/>
    <s v="01.11.02"/>
    <n v="12.5"/>
    <n v="1"/>
    <n v="1186.79"/>
    <n v="1186.79"/>
    <n v="0"/>
    <n v="474.71600000000001"/>
    <x v="0"/>
  </r>
  <r>
    <s v="       103164"/>
    <s v="103164"/>
    <s v="       100235"/>
    <s v="GARDEROBNI ORMAR JEDNOKR."/>
    <x v="0"/>
    <s v="23.10.02"/>
    <s v="01.11.02"/>
    <n v="12.5"/>
    <n v="1"/>
    <n v="1186.8"/>
    <n v="1186.8"/>
    <n v="0"/>
    <n v="474.72"/>
    <x v="0"/>
  </r>
  <r>
    <s v="       103165"/>
    <s v="103165"/>
    <s v="       100235"/>
    <s v="GARDEROBNI ORMAR JEDNOKR."/>
    <x v="0"/>
    <s v="23.10.02"/>
    <s v="01.11.02"/>
    <n v="12.5"/>
    <n v="1"/>
    <n v="1186.79"/>
    <n v="1186.79"/>
    <n v="0"/>
    <n v="474.71600000000001"/>
    <x v="0"/>
  </r>
  <r>
    <s v="       103166"/>
    <s v="103166"/>
    <s v="       102529"/>
    <s v="VAGA PRECIZNA HF-1200G"/>
    <x v="1"/>
    <s v="25.10.00"/>
    <s v="01.11.00"/>
    <n v="20"/>
    <n v="1"/>
    <n v="12810"/>
    <n v="12810"/>
    <n v="0"/>
    <n v="5124"/>
    <x v="0"/>
  </r>
  <r>
    <s v="       103167"/>
    <s v="103167"/>
    <s v="       102516"/>
    <s v="VAGA ANALITIČKA PA114"/>
    <x v="1"/>
    <s v="13.12.11"/>
    <s v="01.01.12"/>
    <n v="20"/>
    <n v="1"/>
    <n v="8194.34"/>
    <n v="8194.34"/>
    <n v="0"/>
    <n v="3277.7360000000003"/>
    <x v="0"/>
  </r>
  <r>
    <s v="       103169"/>
    <s v="103169"/>
    <s v="       102335"/>
    <s v="SUŠIONIK LABOR. UE400,53l"/>
    <x v="1"/>
    <s v="10.11.00"/>
    <s v="01.12.00"/>
    <n v="20"/>
    <n v="1"/>
    <n v="25496.5"/>
    <n v="25496.5"/>
    <n v="0"/>
    <n v="10198.6"/>
    <x v="0"/>
  </r>
  <r>
    <s v="       103170"/>
    <s v="103170"/>
    <s v="       100414"/>
    <s v="KOMORA LAB.SA SOFTW.ZA HL"/>
    <x v="1"/>
    <s v="31.01.05"/>
    <s v="01.02.05"/>
    <n v="20"/>
    <n v="1"/>
    <n v="70882"/>
    <n v="70882"/>
    <n v="0"/>
    <n v="28352.800000000003"/>
    <x v="0"/>
  </r>
  <r>
    <s v="       103173"/>
    <s v="103173"/>
    <s v="       102466"/>
    <s v="UREĐ.ZA ISPIT.OSJETLJIVO."/>
    <x v="1"/>
    <s v="15.10.99"/>
    <s v="01.11.99"/>
    <n v="20"/>
    <n v="1"/>
    <n v="57035.72"/>
    <n v="48498.15"/>
    <n v="8537.57"/>
    <n v="22814.288"/>
    <x v="0"/>
  </r>
  <r>
    <s v="       103174"/>
    <s v="103174"/>
    <s v="       102474"/>
    <s v="UREĐ.ZA ODREĐ.TEMPERATURE"/>
    <x v="1"/>
    <s v="20.11.99"/>
    <s v="01.12.99"/>
    <n v="20"/>
    <n v="1"/>
    <n v="27269"/>
    <n v="27269"/>
    <n v="0"/>
    <n v="10907.6"/>
    <x v="0"/>
  </r>
  <r>
    <s v="       103175"/>
    <s v="103175"/>
    <s v="       100064"/>
    <s v="BUKOMJER PCE-DSA 50"/>
    <x v="1"/>
    <s v="16.11.11"/>
    <s v="01.12.11"/>
    <n v="20"/>
    <n v="1"/>
    <n v="21298.170000000002"/>
    <n v="21298.170000000002"/>
    <n v="0"/>
    <n v="8519.2680000000018"/>
    <x v="0"/>
  </r>
  <r>
    <s v="       103177"/>
    <s v="103177"/>
    <s v="       100022"/>
    <s v="ANEMOMETAR PCE-008"/>
    <x v="1"/>
    <s v="25.11.11"/>
    <s v="01.12.11"/>
    <n v="20"/>
    <n v="1"/>
    <n v="3146.12"/>
    <n v="3146.12"/>
    <n v="0"/>
    <n v="1258.4480000000001"/>
    <x v="0"/>
  </r>
  <r>
    <s v="       103179"/>
    <s v="103179"/>
    <s v="       100508"/>
    <s v="MAŠINICA ZA INICIRANJE UD"/>
    <x v="1"/>
    <s v="13.08.07"/>
    <s v="01.09.07"/>
    <n v="20"/>
    <n v="1"/>
    <n v="3511.39"/>
    <n v="3511.39"/>
    <n v="0"/>
    <n v="1404.556"/>
    <x v="0"/>
  </r>
  <r>
    <s v="       103180"/>
    <s v="103180"/>
    <s v="       100488"/>
    <s v="LIBELA STROJNA"/>
    <x v="1"/>
    <s v="25.05.05"/>
    <s v="01.06.05"/>
    <n v="20"/>
    <n v="1"/>
    <n v="838.45"/>
    <n v="838.45"/>
    <n v="0"/>
    <n v="335.38000000000005"/>
    <x v="0"/>
  </r>
  <r>
    <s v="       103181"/>
    <s v="103181"/>
    <s v="       100521"/>
    <s v="MIKROMETAR DIG.0-25mm"/>
    <x v="1"/>
    <s v="18.12.06"/>
    <s v="01.01.07"/>
    <n v="20"/>
    <n v="1"/>
    <n v="3873.12"/>
    <n v="3873.12"/>
    <n v="0"/>
    <n v="1549.248"/>
    <x v="0"/>
  </r>
  <r>
    <s v="       103182"/>
    <s v="103182"/>
    <s v="       101164"/>
    <s v="OSCILOSKOP DIGIT. 64Xi"/>
    <x v="1"/>
    <s v="19.07.07"/>
    <s v="01.08.07"/>
    <n v="20"/>
    <n v="1"/>
    <n v="83018.87"/>
    <n v="83018.87"/>
    <n v="0"/>
    <n v="33207.548000000003"/>
    <x v="0"/>
  </r>
  <r>
    <s v="       103183"/>
    <s v="103183"/>
    <s v="       100048"/>
    <s v="BAZNA STANICA AKTIV.DS"/>
    <x v="1"/>
    <s v="03.08.07"/>
    <s v="01.09.07"/>
    <n v="20"/>
    <n v="1"/>
    <n v="2537.6"/>
    <n v="2537.6"/>
    <n v="0"/>
    <n v="1015.04"/>
    <x v="0"/>
  </r>
  <r>
    <s v="       103184"/>
    <s v="103184"/>
    <s v="       100610"/>
    <s v="MODUL MJERNI ZA RH I T"/>
    <x v="1"/>
    <s v="03.08.07"/>
    <s v="01.09.07"/>
    <n v="20"/>
    <n v="1"/>
    <n v="2684"/>
    <n v="2684"/>
    <n v="0"/>
    <n v="1073.6000000000001"/>
    <x v="0"/>
  </r>
  <r>
    <s v="       103185"/>
    <s v="103185"/>
    <s v="       102389"/>
    <s v="TERMOMETAR DIG.S IZMJENJI"/>
    <x v="1"/>
    <s v="03.08.07"/>
    <s v="01.09.07"/>
    <n v="20"/>
    <n v="1"/>
    <n v="2147.1999999999998"/>
    <n v="2147.1999999999998"/>
    <n v="0"/>
    <n v="858.88"/>
    <x v="0"/>
  </r>
  <r>
    <s v="       103186"/>
    <s v="103186"/>
    <s v="       100748"/>
    <s v="NAPAJANJE CK-2/50.050-300"/>
    <x v="1"/>
    <s v="21.11.07"/>
    <s v="01.12.07"/>
    <n v="20"/>
    <n v="1"/>
    <n v="53733.53"/>
    <n v="53733.53"/>
    <n v="0"/>
    <n v="21493.412"/>
    <x v="0"/>
  </r>
  <r>
    <s v="       103188"/>
    <s v="103188"/>
    <s v="       100489"/>
    <s v="LINE DRIVER"/>
    <x v="1"/>
    <s v="02.04.08"/>
    <s v="01.05.08"/>
    <n v="20"/>
    <n v="1"/>
    <n v="31910.62"/>
    <n v="31910.62"/>
    <n v="0"/>
    <n v="12764.248"/>
    <x v="0"/>
  </r>
  <r>
    <s v="       103189"/>
    <s v="103189"/>
    <s v="       101146"/>
    <s v="ORMARIĆ UGRADBENI"/>
    <x v="0"/>
    <s v="30.05.11"/>
    <s v="01.06.11"/>
    <n v="12.5"/>
    <n v="1"/>
    <n v="1102.5"/>
    <n v="1102.5"/>
    <n v="0"/>
    <n v="441"/>
    <x v="0"/>
  </r>
  <r>
    <s v="       103190"/>
    <s v="103190"/>
    <s v="       101146"/>
    <s v="ORMARIĆ UGRADBENI"/>
    <x v="0"/>
    <s v="30.05.11"/>
    <s v="01.06.11"/>
    <n v="12.5"/>
    <n v="1"/>
    <n v="1102.5"/>
    <n v="1102.5"/>
    <n v="0"/>
    <n v="441"/>
    <x v="0"/>
  </r>
  <r>
    <s v="       103191"/>
    <s v="103191"/>
    <s v="       101146"/>
    <s v="ORMARIĆ UGRADBENI"/>
    <x v="0"/>
    <s v="30.05.11"/>
    <s v="01.06.11"/>
    <n v="12.5"/>
    <n v="1"/>
    <n v="1102.5"/>
    <n v="1102.5"/>
    <n v="0"/>
    <n v="441"/>
    <x v="0"/>
  </r>
  <r>
    <s v="       103192"/>
    <s v="103192"/>
    <s v="       101146"/>
    <s v="ORMARIĆ UGRADBENI"/>
    <x v="0"/>
    <s v="30.05.11"/>
    <s v="01.06.11"/>
    <n v="12.5"/>
    <n v="1"/>
    <n v="1102.5"/>
    <n v="1102.5"/>
    <n v="0"/>
    <n v="441"/>
    <x v="0"/>
  </r>
  <r>
    <s v="       103193"/>
    <s v="103193"/>
    <s v="       101146"/>
    <s v="ORMARIĆ UGRADBENI"/>
    <x v="0"/>
    <s v="30.05.11"/>
    <s v="01.06.11"/>
    <n v="12.5"/>
    <n v="1"/>
    <n v="1102.5"/>
    <n v="1102.5"/>
    <n v="0"/>
    <n v="441"/>
    <x v="0"/>
  </r>
  <r>
    <s v="       103194"/>
    <s v="103194"/>
    <s v="       100012"/>
    <s v="AGREGAT MOSA GE2500"/>
    <x v="1"/>
    <s v="03.06.14"/>
    <s v="01.07.14"/>
    <n v="20"/>
    <n v="1"/>
    <n v="5711.88"/>
    <n v="5711.88"/>
    <n v="0"/>
    <n v="2284.752"/>
    <x v="0"/>
  </r>
  <r>
    <s v="       103195"/>
    <s v="103195"/>
    <s v="       100069"/>
    <s v="BUŠILICA MAKITA 4001"/>
    <x v="1"/>
    <s v="03.06.14"/>
    <s v="01.07.14"/>
    <n v="20"/>
    <n v="1"/>
    <n v="3944.6800000000003"/>
    <n v="3944.6800000000003"/>
    <n v="0"/>
    <n v="1577.8720000000003"/>
    <x v="0"/>
  </r>
  <r>
    <s v="       103196"/>
    <s v="103196"/>
    <s v="       100531"/>
    <s v="MIKROSKOP BIOLOŠKI BIM313"/>
    <x v="1"/>
    <s v="26.03.14"/>
    <s v="01.04.14"/>
    <n v="20"/>
    <n v="1"/>
    <n v="5675"/>
    <n v="5675"/>
    <n v="0"/>
    <n v="2270"/>
    <x v="0"/>
  </r>
  <r>
    <s v="       103209"/>
    <s v="103209"/>
    <s v="       100535"/>
    <s v="MIKROSKOP DINO-LITE PRO13"/>
    <x v="1"/>
    <s v="19.07.12"/>
    <s v="01.08.12"/>
    <n v="20"/>
    <n v="1"/>
    <n v="3287.7400000000002"/>
    <n v="3287.7400000000002"/>
    <n v="0"/>
    <n v="1315.0960000000002"/>
    <x v="0"/>
  </r>
  <r>
    <s v="       103214"/>
    <s v="103214"/>
    <s v="       102457"/>
    <s v="UREĐ. ZA ISPIT.DETONATORA"/>
    <x v="1"/>
    <s v="14.11.00"/>
    <s v="01.12.00"/>
    <n v="20"/>
    <n v="1"/>
    <n v="1104.1000000000001"/>
    <n v="1104.1000000000001"/>
    <n v="0"/>
    <n v="441.6400000000001"/>
    <x v="0"/>
  </r>
  <r>
    <s v="       103266"/>
    <s v="103266"/>
    <s v="       102427"/>
    <s v="UMJER.KOMORA ZA MIKROFONE"/>
    <x v="1"/>
    <s v="17.12.10"/>
    <s v="01.01.11"/>
    <n v="20"/>
    <n v="1"/>
    <n v="52778.770000000004"/>
    <n v="52778.770000000004"/>
    <n v="0"/>
    <n v="21111.508000000002"/>
    <x v="0"/>
  </r>
  <r>
    <s v="       103267"/>
    <s v="103267"/>
    <s v="       100005"/>
    <s v="ADVANCED SOFTWARE INSTANT"/>
    <x v="1"/>
    <s v="18.02.07"/>
    <s v="01.03.07"/>
    <n v="25"/>
    <n v="1"/>
    <n v="7184.78"/>
    <n v="7184.78"/>
    <n v="0"/>
    <n v="2873.9120000000003"/>
    <x v="0"/>
  </r>
  <r>
    <s v="       103268"/>
    <s v="103268"/>
    <s v="       100055"/>
    <s v="BLASTERS MAS MOTION ANALY"/>
    <x v="1"/>
    <s v="12.09.08"/>
    <s v="01.10.08"/>
    <n v="25"/>
    <n v="1"/>
    <n v="26759.09"/>
    <n v="26759.09"/>
    <n v="0"/>
    <n v="10703.636"/>
    <x v="0"/>
  </r>
  <r>
    <s v="       103269"/>
    <s v="103269"/>
    <s v="       101332"/>
    <s v="POLICA ZIDNA (a,b,c)"/>
    <x v="1"/>
    <s v="07.08.09"/>
    <s v="01.09.09"/>
    <n v="12.5"/>
    <n v="1"/>
    <n v="1874.7"/>
    <n v="1874.7"/>
    <n v="0"/>
    <n v="749.88000000000011"/>
    <x v="0"/>
  </r>
  <r>
    <s v="       103270"/>
    <s v="103270"/>
    <s v="       100743"/>
    <s v="MULTIMETAR KEITHLEY 2400"/>
    <x v="1"/>
    <s v="11.02.13"/>
    <s v="01.03.13"/>
    <n v="20"/>
    <n v="1"/>
    <n v="31248.03"/>
    <n v="31248.03"/>
    <n v="0"/>
    <n v="12499.212"/>
    <x v="0"/>
  </r>
  <r>
    <s v="       103271"/>
    <s v="103271"/>
    <s v="       100292"/>
    <s v="HIDROFON PODVODNI SENZOR"/>
    <x v="1"/>
    <s v="21.01.15"/>
    <s v="01.02.15"/>
    <n v="20"/>
    <n v="1"/>
    <n v="16163.61"/>
    <n v="16163.61"/>
    <n v="0"/>
    <n v="6465.4440000000004"/>
    <x v="0"/>
  </r>
  <r>
    <s v="       103288"/>
    <s v="103288"/>
    <s v="       101493"/>
    <s v="RAČ.HP COMPAQ 8100"/>
    <x v="2"/>
    <s v="08.11.10"/>
    <s v="01.12.10"/>
    <n v="25"/>
    <n v="1"/>
    <n v="6491.76"/>
    <n v="6491.76"/>
    <n v="0"/>
    <n v="2596.7040000000002"/>
    <x v="0"/>
  </r>
  <r>
    <s v="       103290"/>
    <s v="103290"/>
    <s v="       100655"/>
    <s v="MONITOR 24&quot; HP LA2405wg"/>
    <x v="2"/>
    <s v="08.11.10"/>
    <s v="01.12.10"/>
    <n v="25"/>
    <n v="1"/>
    <n v="2197.9500000000003"/>
    <n v="2197.9500000000003"/>
    <n v="0"/>
    <n v="879.18000000000018"/>
    <x v="0"/>
  </r>
  <r>
    <s v="       103292"/>
    <s v="103292"/>
    <s v="       102230"/>
    <s v="STOLICA AF 70012"/>
    <x v="0"/>
    <s v="01.01.97"/>
    <s v="01.02.97"/>
    <n v="12.5"/>
    <n v="1"/>
    <n v="61.4"/>
    <n v="61.4"/>
    <n v="0"/>
    <n v="24.560000000000002"/>
    <x v="0"/>
  </r>
  <r>
    <s v="       103294"/>
    <s v="103294"/>
    <s v="       102061"/>
    <s v="STOL RADNI S LADIC./PROC."/>
    <x v="0"/>
    <s v="01.01.97"/>
    <s v="01.02.97"/>
    <n v="12.5"/>
    <n v="1"/>
    <n v="551.11"/>
    <n v="551.11"/>
    <n v="0"/>
    <n v="220.44400000000002"/>
    <x v="0"/>
  </r>
  <r>
    <s v="       103296"/>
    <s v="103296"/>
    <s v="       102554"/>
    <s v="VITRINA"/>
    <x v="0"/>
    <s v="01.01.97"/>
    <s v="01.02.97"/>
    <n v="12.5"/>
    <n v="1"/>
    <n v="306.11"/>
    <n v="306.11"/>
    <n v="0"/>
    <n v="122.44400000000002"/>
    <x v="0"/>
  </r>
  <r>
    <s v="       103297"/>
    <s v="103297"/>
    <s v="       100915"/>
    <s v="ORMAR DVOKRILNI ZA KNJIGE"/>
    <x v="0"/>
    <s v="01.01.97"/>
    <s v="01.02.97"/>
    <n v="12.5"/>
    <n v="1"/>
    <n v="226.54"/>
    <n v="226.54"/>
    <n v="0"/>
    <n v="90.616"/>
    <x v="0"/>
  </r>
  <r>
    <s v="       103298"/>
    <s v="103298"/>
    <s v="       101074"/>
    <s v="ORMAR ZA KNJIGE OSTAKLJEN"/>
    <x v="0"/>
    <s v="01.01.97"/>
    <s v="01.02.97"/>
    <n v="12.5"/>
    <n v="1"/>
    <n v="452.16"/>
    <n v="452.16"/>
    <n v="0"/>
    <n v="180.86400000000003"/>
    <x v="0"/>
  </r>
  <r>
    <s v="       103300"/>
    <s v="103300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302"/>
    <s v="103302"/>
    <s v="       101135"/>
    <s v="ORMARIĆ S LADICAMA/PROC."/>
    <x v="0"/>
    <s v="01.01.97"/>
    <s v="01.02.97"/>
    <n v="12.5"/>
    <n v="1"/>
    <n v="226.09"/>
    <n v="226.09"/>
    <n v="0"/>
    <n v="90.436000000000007"/>
    <x v="0"/>
  </r>
  <r>
    <s v="       103303"/>
    <s v="103303"/>
    <s v="       101074"/>
    <s v="ORMAR ZA KNJIGE OSTAKLJEN"/>
    <x v="0"/>
    <s v="01.01.97"/>
    <s v="01.02.97"/>
    <n v="12.5"/>
    <n v="1"/>
    <n v="452.16"/>
    <n v="452.16"/>
    <n v="0"/>
    <n v="180.86400000000003"/>
    <x v="0"/>
  </r>
  <r>
    <s v="       103304"/>
    <s v="103304"/>
    <s v="       102230"/>
    <s v="STOLICA AF 70012"/>
    <x v="0"/>
    <s v="01.01.97"/>
    <s v="01.02.97"/>
    <n v="12.5"/>
    <n v="1"/>
    <n v="61.4"/>
    <n v="61.4"/>
    <n v="0"/>
    <n v="24.560000000000002"/>
    <x v="0"/>
  </r>
  <r>
    <s v="       103305"/>
    <s v="103305"/>
    <s v="       101158"/>
    <s v="ORMARIĆ ZA PRIBOR"/>
    <x v="0"/>
    <s v="01.01.97"/>
    <s v="01.02.97"/>
    <n v="12.5"/>
    <n v="1"/>
    <n v="565.22"/>
    <n v="565.22"/>
    <n v="0"/>
    <n v="226.08800000000002"/>
    <x v="0"/>
  </r>
  <r>
    <s v="       103307"/>
    <s v="103307"/>
    <s v="       102061"/>
    <s v="STOL RADNI S LADIC./PROC."/>
    <x v="0"/>
    <s v="01.01.97"/>
    <s v="01.02.97"/>
    <n v="12.5"/>
    <n v="1"/>
    <n v="551.11"/>
    <n v="551.11"/>
    <n v="0"/>
    <n v="220.44400000000002"/>
    <x v="0"/>
  </r>
  <r>
    <s v="       103308"/>
    <s v="103308"/>
    <s v="       102195"/>
    <s v="STOLAC UREDSKI"/>
    <x v="0"/>
    <s v="02.12.10"/>
    <s v="01.01.11"/>
    <n v="12.5"/>
    <n v="1"/>
    <n v="1239.48"/>
    <n v="1239.48"/>
    <n v="0"/>
    <n v="495.79200000000003"/>
    <x v="0"/>
  </r>
  <r>
    <s v="       103309"/>
    <s v="103309"/>
    <s v="       102232"/>
    <s v="STOLICA BEZ NASLONA"/>
    <x v="0"/>
    <s v="01.01.97"/>
    <s v="01.02.97"/>
    <n v="12.5"/>
    <n v="1"/>
    <n v="113.04"/>
    <n v="113.04"/>
    <n v="0"/>
    <n v="45.216000000000008"/>
    <x v="0"/>
  </r>
  <r>
    <s v="       103311"/>
    <s v="103311"/>
    <s v="       100915"/>
    <s v="ORMAR DVOKRILNI ZA KNJIGE"/>
    <x v="0"/>
    <s v="01.01.97"/>
    <s v="01.02.97"/>
    <n v="12.5"/>
    <n v="1"/>
    <n v="226.54"/>
    <n v="226.54"/>
    <n v="0"/>
    <n v="90.616"/>
    <x v="0"/>
  </r>
  <r>
    <s v="       103312"/>
    <s v="103312"/>
    <s v="       102554"/>
    <s v="VITRINA"/>
    <x v="0"/>
    <s v="01.01.97"/>
    <s v="01.02.97"/>
    <n v="12.5"/>
    <n v="1"/>
    <n v="1130.46"/>
    <n v="1130.46"/>
    <n v="0"/>
    <n v="452.18400000000003"/>
    <x v="0"/>
  </r>
  <r>
    <s v="       103313"/>
    <s v="103313"/>
    <s v="       102554"/>
    <s v="VITRINA"/>
    <x v="0"/>
    <s v="01.01.97"/>
    <s v="01.02.97"/>
    <n v="12.5"/>
    <n v="1"/>
    <n v="1130.45"/>
    <n v="1130.45"/>
    <n v="0"/>
    <n v="452.18000000000006"/>
    <x v="0"/>
  </r>
  <r>
    <s v="       103314"/>
    <s v="103314"/>
    <s v="       102554"/>
    <s v="VITRINA"/>
    <x v="0"/>
    <s v="01.01.97"/>
    <s v="01.02.97"/>
    <n v="12.5"/>
    <n v="1"/>
    <n v="1130.46"/>
    <n v="1130.46"/>
    <n v="0"/>
    <n v="452.18400000000003"/>
    <x v="0"/>
  </r>
  <r>
    <s v="       103331"/>
    <s v="103331"/>
    <s v="       102554"/>
    <s v="VITRINA"/>
    <x v="0"/>
    <s v="01.01.97"/>
    <s v="01.02.97"/>
    <n v="12.5"/>
    <n v="1"/>
    <n v="847.84"/>
    <n v="847.84"/>
    <n v="0"/>
    <n v="339.13600000000002"/>
    <x v="0"/>
  </r>
  <r>
    <s v="       103332"/>
    <s v="103332"/>
    <s v="       102554"/>
    <s v="VITRINA"/>
    <x v="0"/>
    <s v="01.01.97"/>
    <s v="01.02.97"/>
    <n v="12.5"/>
    <n v="1"/>
    <n v="1130.45"/>
    <n v="1130.45"/>
    <n v="0"/>
    <n v="452.18000000000006"/>
    <x v="0"/>
  </r>
  <r>
    <s v="       103333"/>
    <s v="103333"/>
    <s v="       102554"/>
    <s v="VITRINA"/>
    <x v="0"/>
    <s v="01.01.97"/>
    <s v="01.02.97"/>
    <n v="12.5"/>
    <n v="1"/>
    <n v="847.84"/>
    <n v="847.84"/>
    <n v="0"/>
    <n v="339.13600000000002"/>
    <x v="0"/>
  </r>
  <r>
    <s v="       103334"/>
    <s v="103334"/>
    <s v="       102554"/>
    <s v="VITRINA"/>
    <x v="0"/>
    <s v="01.01.97"/>
    <s v="01.02.97"/>
    <n v="12.5"/>
    <n v="1"/>
    <n v="1130.46"/>
    <n v="1130.46"/>
    <n v="0"/>
    <n v="452.18400000000003"/>
    <x v="0"/>
  </r>
  <r>
    <s v="       103335"/>
    <s v="103335"/>
    <s v="       102597"/>
    <s v="VJEŠALICA STOJEĆA"/>
    <x v="0"/>
    <s v="01.01.97"/>
    <s v="01.02.97"/>
    <n v="12.5"/>
    <n v="1"/>
    <n v="28.27"/>
    <n v="28.27"/>
    <n v="0"/>
    <n v="11.308"/>
    <x v="0"/>
  </r>
  <r>
    <s v="       103338"/>
    <s v="103338"/>
    <s v="       101327"/>
    <s v="POLICA ZA KNJIGE"/>
    <x v="0"/>
    <s v="01.01.97"/>
    <s v="01.02.97"/>
    <n v="12.5"/>
    <n v="1"/>
    <n v="56.620000000000005"/>
    <n v="56.620000000000005"/>
    <n v="0"/>
    <n v="22.648000000000003"/>
    <x v="0"/>
  </r>
  <r>
    <s v="       103339"/>
    <s v="103339"/>
    <s v="       102275"/>
    <s v="STOLICA S NASLONOM/PROC"/>
    <x v="0"/>
    <s v="01.01.97"/>
    <s v="01.02.97"/>
    <n v="12.5"/>
    <n v="1"/>
    <n v="113.04"/>
    <n v="113.04"/>
    <n v="0"/>
    <n v="45.216000000000008"/>
    <x v="0"/>
  </r>
  <r>
    <s v="       103340"/>
    <s v="103340"/>
    <s v="       101514"/>
    <s v="RAČ.INTEL G33, RGNF Tip14"/>
    <x v="2"/>
    <s v="05.03.09"/>
    <s v="01.04.09"/>
    <n v="25"/>
    <n v="1"/>
    <n v="4819"/>
    <n v="4819"/>
    <n v="0"/>
    <n v="1927.6000000000001"/>
    <x v="0"/>
  </r>
  <r>
    <s v="       103341"/>
    <s v="103341"/>
    <s v="       101300"/>
    <s v="Pokretna kazeta"/>
    <x v="1"/>
    <s v="14.04.09"/>
    <s v="01.05.09"/>
    <n v="12.5"/>
    <n v="1"/>
    <n v="925.44"/>
    <n v="925.44"/>
    <n v="0"/>
    <n v="370.17600000000004"/>
    <x v="0"/>
  </r>
  <r>
    <s v="       103342"/>
    <s v="103342"/>
    <s v="       101300"/>
    <s v="Pokretna kazeta"/>
    <x v="1"/>
    <s v="14.04.09"/>
    <s v="01.05.09"/>
    <n v="12.5"/>
    <n v="1"/>
    <n v="925.44"/>
    <n v="925.44"/>
    <n v="0"/>
    <n v="370.17600000000004"/>
    <x v="0"/>
  </r>
  <r>
    <s v="       103343"/>
    <s v="103343"/>
    <s v="       101997"/>
    <s v="Stol radni"/>
    <x v="0"/>
    <s v="14.04.09"/>
    <s v="01.05.09"/>
    <n v="12.5"/>
    <n v="1"/>
    <n v="1031.78"/>
    <n v="1031.78"/>
    <n v="0"/>
    <n v="412.71199999999999"/>
    <x v="0"/>
  </r>
  <r>
    <s v="       103382"/>
    <s v="103382"/>
    <s v="       100952"/>
    <s v="ORMAR NISKI 120cm"/>
    <x v="0"/>
    <s v="04.10.07"/>
    <s v="01.11.07"/>
    <n v="12.5"/>
    <n v="1"/>
    <n v="3709.9300000000003"/>
    <n v="3709.9300000000003"/>
    <n v="0"/>
    <n v="1483.9720000000002"/>
    <x v="0"/>
  </r>
  <r>
    <s v="       103383"/>
    <s v="103383"/>
    <s v="       101029"/>
    <s v="ORMAR VISOKI 198cm"/>
    <x v="0"/>
    <s v="04.10.07"/>
    <s v="01.11.07"/>
    <n v="12.5"/>
    <n v="1"/>
    <n v="6949.58"/>
    <n v="6949.58"/>
    <n v="0"/>
    <n v="2779.8320000000003"/>
    <x v="0"/>
  </r>
  <r>
    <s v="       103384"/>
    <s v="103384"/>
    <s v="       101300"/>
    <s v="Pokretna kazeta"/>
    <x v="1"/>
    <s v="04.10.07"/>
    <s v="01.11.07"/>
    <n v="12.5"/>
    <n v="1"/>
    <n v="1016.0600000000001"/>
    <n v="1016.0600000000001"/>
    <n v="0"/>
    <n v="406.42400000000004"/>
    <x v="0"/>
  </r>
  <r>
    <s v="       103385"/>
    <s v="103385"/>
    <s v="       101868"/>
    <s v="STOL"/>
    <x v="0"/>
    <s v="04.10.07"/>
    <s v="01.11.07"/>
    <n v="12.5"/>
    <n v="1"/>
    <n v="4168.62"/>
    <n v="4168.62"/>
    <n v="0"/>
    <n v="1667.4480000000001"/>
    <x v="0"/>
  </r>
  <r>
    <s v="       103386"/>
    <s v="103386"/>
    <s v="       101113"/>
    <s v="ORMARIĆ MALI"/>
    <x v="0"/>
    <s v="04.10.07"/>
    <s v="01.11.07"/>
    <n v="12.5"/>
    <n v="1"/>
    <n v="1633.04"/>
    <n v="1633.04"/>
    <n v="0"/>
    <n v="653.21600000000001"/>
    <x v="0"/>
  </r>
  <r>
    <s v="       103387"/>
    <s v="103387"/>
    <s v="       102599"/>
    <s v="VJEŠALICA v1710x350mm"/>
    <x v="1"/>
    <s v="24.01.08"/>
    <s v="01.02.08"/>
    <n v="12.5"/>
    <n v="1"/>
    <n v="623.81000000000006"/>
    <n v="623.81000000000006"/>
    <n v="0"/>
    <n v="249.52400000000003"/>
    <x v="0"/>
  </r>
  <r>
    <s v="       103388"/>
    <s v="103388"/>
    <s v="       101300"/>
    <s v="Pokretna kazeta"/>
    <x v="1"/>
    <s v="07.04.08"/>
    <s v="01.05.08"/>
    <n v="12.5"/>
    <n v="1"/>
    <n v="839.56000000000006"/>
    <n v="839.56000000000006"/>
    <n v="0"/>
    <n v="335.82400000000007"/>
    <x v="0"/>
  </r>
  <r>
    <s v="       103391"/>
    <s v="103391"/>
    <s v="       101537"/>
    <s v="RAČ.PRODESK 400G1"/>
    <x v="2"/>
    <s v="08.07.14"/>
    <s v="01.08.14"/>
    <n v="25"/>
    <n v="1"/>
    <n v="5086.58"/>
    <n v="5086.58"/>
    <n v="0"/>
    <n v="2034.6320000000001"/>
    <x v="0"/>
  </r>
  <r>
    <s v="       103393"/>
    <s v="103393"/>
    <s v="       102141"/>
    <s v="STOLAC KONFER."/>
    <x v="0"/>
    <s v="28.04.05"/>
    <s v="01.05.05"/>
    <n v="12.5"/>
    <n v="1"/>
    <n v="158.5"/>
    <n v="158.5"/>
    <n v="0"/>
    <n v="63.400000000000006"/>
    <x v="0"/>
  </r>
  <r>
    <s v="       103394"/>
    <s v="103394"/>
    <s v="       102141"/>
    <s v="STOLAC KONFER."/>
    <x v="0"/>
    <s v="28.04.05"/>
    <s v="01.05.05"/>
    <n v="12.5"/>
    <n v="1"/>
    <n v="158.5"/>
    <n v="158.5"/>
    <n v="0"/>
    <n v="63.400000000000006"/>
    <x v="0"/>
  </r>
  <r>
    <s v="       103395"/>
    <s v="103395"/>
    <s v="       102141"/>
    <s v="STOLAC KONFER."/>
    <x v="0"/>
    <s v="28.04.05"/>
    <s v="01.05.05"/>
    <n v="12.5"/>
    <n v="1"/>
    <n v="158.5"/>
    <n v="158.5"/>
    <n v="0"/>
    <n v="63.400000000000006"/>
    <x v="0"/>
  </r>
  <r>
    <s v="       103397"/>
    <s v="103397"/>
    <s v="       101708"/>
    <s v="Senzor za mjerenje pomaka"/>
    <x v="1"/>
    <s v="02.07.04"/>
    <s v="01.08.04"/>
    <n v="20"/>
    <n v="1"/>
    <n v="6144.3600000000006"/>
    <n v="6144.3600000000006"/>
    <n v="0"/>
    <n v="2457.7440000000006"/>
    <x v="0"/>
  </r>
  <r>
    <s v="       103398"/>
    <s v="103398"/>
    <s v="       101904"/>
    <s v="STOL DAKTILO &quot;JADRAN&quot;"/>
    <x v="0"/>
    <s v="01.01.97"/>
    <s v="01.02.97"/>
    <n v="12.5"/>
    <n v="1"/>
    <n v="1199.98"/>
    <n v="1199.98"/>
    <n v="0"/>
    <n v="479.99200000000002"/>
    <x v="0"/>
  </r>
  <r>
    <s v="       103399"/>
    <s v="103399"/>
    <s v="       102269"/>
    <s v="STOLICA S NASLONOM"/>
    <x v="0"/>
    <s v="01.01.97"/>
    <s v="01.02.97"/>
    <n v="12.5"/>
    <n v="1"/>
    <n v="113.04"/>
    <n v="113.04"/>
    <n v="0"/>
    <n v="45.216000000000008"/>
    <x v="0"/>
  </r>
  <r>
    <s v="       103400"/>
    <s v="103400"/>
    <s v="       102234"/>
    <s v="STOLICA BEZ NASLONA NOVA"/>
    <x v="0"/>
    <s v="01.01.97"/>
    <s v="01.02.97"/>
    <n v="12.5"/>
    <n v="1"/>
    <n v="56.52"/>
    <n v="56.52"/>
    <n v="0"/>
    <n v="22.608000000000004"/>
    <x v="0"/>
  </r>
  <r>
    <s v="       103401"/>
    <s v="103401"/>
    <s v="       102234"/>
    <s v="STOLICA BEZ NASLONA NOVA"/>
    <x v="0"/>
    <s v="01.01.97"/>
    <s v="01.02.97"/>
    <n v="12.5"/>
    <n v="1"/>
    <n v="56.52"/>
    <n v="56.52"/>
    <n v="0"/>
    <n v="22.608000000000004"/>
    <x v="0"/>
  </r>
  <r>
    <s v="       103404"/>
    <s v="103404"/>
    <s v="       100299"/>
    <s v="HLADNJAK"/>
    <x v="1"/>
    <s v="01.01.97"/>
    <s v="01.02.97"/>
    <n v="20"/>
    <n v="1"/>
    <n v="2420.77"/>
    <n v="2420.77"/>
    <n v="0"/>
    <n v="968.30799999999999"/>
    <x v="0"/>
  </r>
  <r>
    <s v="       103405"/>
    <s v="103405"/>
    <s v="       101188"/>
    <s v="PH - METAR"/>
    <x v="1"/>
    <s v="01.01.97"/>
    <s v="01.02.97"/>
    <n v="20"/>
    <n v="1"/>
    <n v="26717.43"/>
    <n v="26717.43"/>
    <n v="0"/>
    <n v="10686.972000000002"/>
    <x v="0"/>
  </r>
  <r>
    <s v="       103406"/>
    <s v="103406"/>
    <s v="       102232"/>
    <s v="STOLICA BEZ NASLONA"/>
    <x v="0"/>
    <s v="01.01.97"/>
    <s v="01.02.97"/>
    <n v="12.5"/>
    <n v="1"/>
    <n v="9.620000000000001"/>
    <n v="9.620000000000001"/>
    <n v="0"/>
    <n v="3.8480000000000008"/>
    <x v="0"/>
  </r>
  <r>
    <s v="       103407"/>
    <s v="103407"/>
    <s v="       101891"/>
    <s v="STOL BT-141"/>
    <x v="0"/>
    <s v="01.01.97"/>
    <s v="01.02.97"/>
    <n v="12.5"/>
    <n v="1"/>
    <n v="1695.68"/>
    <n v="1695.68"/>
    <n v="0"/>
    <n v="678.27200000000005"/>
    <x v="0"/>
  </r>
  <r>
    <s v="       103410"/>
    <s v="103410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411"/>
    <s v="103411"/>
    <s v="       102255"/>
    <s v="STOLICA LAB."/>
    <x v="0"/>
    <s v="01.01.97"/>
    <s v="01.02.97"/>
    <n v="12.5"/>
    <n v="1"/>
    <n v="18.170000000000002"/>
    <n v="18.170000000000002"/>
    <n v="0"/>
    <n v="7.2680000000000007"/>
    <x v="0"/>
  </r>
  <r>
    <s v="       103412"/>
    <s v="103412"/>
    <s v="       102255"/>
    <s v="STOLICA LAB."/>
    <x v="0"/>
    <s v="01.01.97"/>
    <s v="01.02.97"/>
    <n v="12.5"/>
    <n v="1"/>
    <n v="18.170000000000002"/>
    <n v="18.170000000000002"/>
    <n v="0"/>
    <n v="7.2680000000000007"/>
    <x v="0"/>
  </r>
  <r>
    <s v="       103413"/>
    <s v="103413"/>
    <s v="       102232"/>
    <s v="STOLICA BEZ NASLONA"/>
    <x v="0"/>
    <s v="01.01.97"/>
    <s v="01.02.97"/>
    <n v="12.5"/>
    <n v="1"/>
    <n v="9.620000000000001"/>
    <n v="9.620000000000001"/>
    <n v="0"/>
    <n v="3.8480000000000008"/>
    <x v="0"/>
  </r>
  <r>
    <s v="       103415"/>
    <s v="103415"/>
    <s v="       102270"/>
    <s v="STOLICA S NASLONOM /PROC"/>
    <x v="0"/>
    <s v="01.01.97"/>
    <s v="01.02.97"/>
    <n v="12.5"/>
    <n v="1"/>
    <n v="113.04"/>
    <n v="113.04"/>
    <n v="0"/>
    <n v="45.216000000000008"/>
    <x v="0"/>
  </r>
  <r>
    <s v="       103416"/>
    <s v="103416"/>
    <s v="       101228"/>
    <s v="PISAČ HP6L"/>
    <x v="2"/>
    <s v="29.12.97"/>
    <s v="01.01.98"/>
    <n v="25"/>
    <n v="1"/>
    <n v="2906.84"/>
    <n v="2906.84"/>
    <n v="0"/>
    <n v="1162.7360000000001"/>
    <x v="0"/>
  </r>
  <r>
    <s v="       103417"/>
    <s v="103417"/>
    <s v="       100706"/>
    <s v="MONITOR PHILIPS 22&quot;"/>
    <x v="2"/>
    <s v="20.01.09"/>
    <s v="01.02.09"/>
    <n v="25"/>
    <n v="1"/>
    <n v="2318"/>
    <n v="2318"/>
    <n v="0"/>
    <n v="927.2"/>
    <x v="0"/>
  </r>
  <r>
    <s v="       103418"/>
    <s v="103418"/>
    <s v="       102097"/>
    <s v="STOL ZA CRTANJE"/>
    <x v="0"/>
    <s v="01.01.97"/>
    <s v="01.02.97"/>
    <n v="12.5"/>
    <n v="1"/>
    <n v="1424.13"/>
    <n v="1424.13"/>
    <n v="0"/>
    <n v="569.65200000000004"/>
    <x v="0"/>
  </r>
  <r>
    <s v="       103419"/>
    <s v="103419"/>
    <s v="       101970"/>
    <s v="STOL PISAČI ĐAČKI/PROC."/>
    <x v="0"/>
    <s v="01.01.97"/>
    <s v="01.02.97"/>
    <n v="12.5"/>
    <n v="1"/>
    <n v="565.23"/>
    <n v="565.23"/>
    <n v="0"/>
    <n v="226.09200000000001"/>
    <x v="0"/>
  </r>
  <r>
    <s v="       103421"/>
    <s v="103421"/>
    <s v="       101150"/>
    <s v="ORMARIĆ UZ PISAĆI STOL"/>
    <x v="0"/>
    <s v="01.01.97"/>
    <s v="01.02.97"/>
    <n v="12.5"/>
    <n v="1"/>
    <n v="339.13"/>
    <n v="339.13"/>
    <n v="0"/>
    <n v="135.65200000000002"/>
    <x v="0"/>
  </r>
  <r>
    <s v="       103422"/>
    <s v="103422"/>
    <s v="       101997"/>
    <s v="Stol radni"/>
    <x v="0"/>
    <s v="01.01.97"/>
    <s v="01.02.97"/>
    <n v="12.5"/>
    <n v="1"/>
    <n v="2181.87"/>
    <n v="2181.87"/>
    <n v="0"/>
    <n v="872.74800000000005"/>
    <x v="0"/>
  </r>
  <r>
    <s v="       103423"/>
    <s v="103423"/>
    <s v="       102578"/>
    <s v="VITRINA ZA KNJIGE"/>
    <x v="0"/>
    <s v="01.01.97"/>
    <s v="01.02.97"/>
    <n v="12.5"/>
    <n v="1"/>
    <n v="565.22"/>
    <n v="565.22"/>
    <n v="0"/>
    <n v="226.08800000000002"/>
    <x v="0"/>
  </r>
  <r>
    <s v="       103424"/>
    <s v="103424"/>
    <s v="       101072"/>
    <s v="ORMAR ZA KNJIGE I ARHIVU"/>
    <x v="0"/>
    <s v="01.01.97"/>
    <s v="01.02.97"/>
    <n v="12.5"/>
    <n v="1"/>
    <n v="565.21"/>
    <n v="565.21"/>
    <n v="0"/>
    <n v="226.08400000000003"/>
    <x v="0"/>
  </r>
  <r>
    <s v="       103425"/>
    <s v="103425"/>
    <s v="       101150"/>
    <s v="ORMARIĆ UZ PISAĆI STOL"/>
    <x v="0"/>
    <s v="01.01.97"/>
    <s v="01.02.97"/>
    <n v="12.5"/>
    <n v="1"/>
    <n v="339.13"/>
    <n v="339.13"/>
    <n v="0"/>
    <n v="135.65200000000002"/>
    <x v="0"/>
  </r>
  <r>
    <s v="       103426"/>
    <s v="103426"/>
    <s v="       102280"/>
    <s v="STOLICA TAPECIRANA"/>
    <x v="0"/>
    <s v="01.01.97"/>
    <s v="01.02.97"/>
    <n v="12.5"/>
    <n v="1"/>
    <n v="452.18"/>
    <n v="452.18"/>
    <n v="0"/>
    <n v="180.87200000000001"/>
    <x v="0"/>
  </r>
  <r>
    <s v="       103428"/>
    <s v="103428"/>
    <s v="       102195"/>
    <s v="STOLAC UREDSKI"/>
    <x v="0"/>
    <s v="26.07.10"/>
    <s v="01.08.10"/>
    <n v="12.5"/>
    <n v="1"/>
    <n v="262.99"/>
    <n v="262.99"/>
    <n v="0"/>
    <n v="105.19600000000001"/>
    <x v="0"/>
  </r>
  <r>
    <s v="       103429"/>
    <s v="103429"/>
    <s v="       102231"/>
    <s v="STOLICA BEZ NASLONA-ŽELJ."/>
    <x v="0"/>
    <s v="01.01.97"/>
    <s v="01.02.97"/>
    <n v="12.5"/>
    <n v="1"/>
    <n v="70.650000000000006"/>
    <n v="70.650000000000006"/>
    <n v="0"/>
    <n v="28.260000000000005"/>
    <x v="0"/>
  </r>
  <r>
    <s v="       103430"/>
    <s v="103430"/>
    <s v="       102266"/>
    <s v="STOLICA OKRETNA S NAS./PR"/>
    <x v="0"/>
    <s v="01.01.97"/>
    <s v="01.02.97"/>
    <n v="12.5"/>
    <n v="1"/>
    <n v="112.98"/>
    <n v="112.98"/>
    <n v="0"/>
    <n v="45.192000000000007"/>
    <x v="0"/>
  </r>
  <r>
    <s v="       103432"/>
    <s v="103432"/>
    <s v="       102093"/>
    <s v="STOL UZ GARNITURU"/>
    <x v="0"/>
    <s v="01.01.97"/>
    <s v="01.02.97"/>
    <n v="12.5"/>
    <n v="1"/>
    <n v="112.98"/>
    <n v="112.98"/>
    <n v="0"/>
    <n v="45.192000000000007"/>
    <x v="0"/>
  </r>
  <r>
    <s v="       103434"/>
    <s v="103434"/>
    <s v="       102231"/>
    <s v="STOLICA BEZ NASLONA-ŽELJ."/>
    <x v="0"/>
    <s v="01.01.97"/>
    <s v="01.02.97"/>
    <n v="12.5"/>
    <n v="1"/>
    <n v="70.650000000000006"/>
    <n v="70.650000000000006"/>
    <n v="0"/>
    <n v="28.260000000000005"/>
    <x v="0"/>
  </r>
  <r>
    <s v="       103435"/>
    <s v="103435"/>
    <s v="       102280"/>
    <s v="STOLICA TAPECIRANA"/>
    <x v="0"/>
    <s v="01.01.97"/>
    <s v="01.02.97"/>
    <n v="12.5"/>
    <n v="1"/>
    <n v="452.18"/>
    <n v="452.18"/>
    <n v="0"/>
    <n v="180.87200000000001"/>
    <x v="0"/>
  </r>
  <r>
    <s v="       103436"/>
    <s v="103436"/>
    <s v="       102597"/>
    <s v="VJEŠALICA STOJEĆA"/>
    <x v="0"/>
    <s v="01.01.97"/>
    <s v="01.02.97"/>
    <n v="12.5"/>
    <n v="1"/>
    <n v="28.27"/>
    <n v="28.27"/>
    <n v="0"/>
    <n v="11.308"/>
    <x v="0"/>
  </r>
  <r>
    <s v="       103437"/>
    <s v="103437"/>
    <s v="       102185"/>
    <s v="STOLAC SPINALIS"/>
    <x v="0"/>
    <s v="03.10.05"/>
    <s v="01.11.05"/>
    <n v="12.5"/>
    <n v="1"/>
    <n v="2992.5"/>
    <n v="2992.5"/>
    <n v="0"/>
    <n v="1197"/>
    <x v="0"/>
  </r>
  <r>
    <s v="       103440"/>
    <s v="103440"/>
    <s v="       101921"/>
    <s v="STOL DODATNI POLUK.+NOGA"/>
    <x v="0"/>
    <s v="14.02.01"/>
    <s v="01.03.01"/>
    <n v="12.5"/>
    <n v="1"/>
    <n v="732.37"/>
    <n v="732.37"/>
    <n v="0"/>
    <n v="292.94800000000004"/>
    <x v="0"/>
  </r>
  <r>
    <s v="       103441"/>
    <s v="103441"/>
    <s v="       101363"/>
    <s v="PREKIDAČ KANALNI"/>
    <x v="1"/>
    <s v="01.01.97"/>
    <s v="01.02.97"/>
    <n v="20"/>
    <n v="1"/>
    <n v="23389.84"/>
    <n v="23389.84"/>
    <n v="0"/>
    <n v="9355.9359999999997"/>
    <x v="0"/>
  </r>
  <r>
    <s v="       103442"/>
    <s v="103442"/>
    <s v="       101601"/>
    <s v="RAČUNALO MB INTEL DG965RY"/>
    <x v="2"/>
    <s v="08.11.06"/>
    <s v="01.12.06"/>
    <n v="25"/>
    <n v="1"/>
    <n v="5906.18"/>
    <n v="5906.18"/>
    <n v="0"/>
    <n v="2362.4720000000002"/>
    <x v="0"/>
  </r>
  <r>
    <s v="       103443"/>
    <s v="103443"/>
    <s v="       102195"/>
    <s v="STOLAC UREDSKI"/>
    <x v="0"/>
    <s v="14.10.08"/>
    <s v="01.11.08"/>
    <n v="12.5"/>
    <n v="1"/>
    <n v="1471.32"/>
    <n v="1471.32"/>
    <n v="0"/>
    <n v="588.52800000000002"/>
    <x v="0"/>
  </r>
  <r>
    <s v="       103444"/>
    <s v="103444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3445"/>
    <s v="103445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46"/>
    <s v="103446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47"/>
    <s v="103447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48"/>
    <s v="103448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51"/>
    <s v="103451"/>
    <s v="       102269"/>
    <s v="STOLICA S NASLONOM"/>
    <x v="0"/>
    <s v="01.01.97"/>
    <s v="01.02.97"/>
    <n v="12.5"/>
    <n v="1"/>
    <n v="113.04"/>
    <n v="113.04"/>
    <n v="0"/>
    <n v="45.216000000000008"/>
    <x v="0"/>
  </r>
  <r>
    <s v="       103452"/>
    <s v="103452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54"/>
    <s v="103454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56"/>
    <s v="103456"/>
    <s v="       102228"/>
    <s v="STOLICA"/>
    <x v="0"/>
    <s v="01.01.97"/>
    <s v="01.02.97"/>
    <n v="12.5"/>
    <n v="1"/>
    <n v="141.32"/>
    <n v="141.32"/>
    <n v="0"/>
    <n v="56.527999999999999"/>
    <x v="0"/>
  </r>
  <r>
    <s v="       103457"/>
    <s v="103457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58"/>
    <s v="103458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59"/>
    <s v="103459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60"/>
    <s v="103460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61"/>
    <s v="103461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462"/>
    <s v="103462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63"/>
    <s v="103463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64"/>
    <s v="103464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465"/>
    <s v="103465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66"/>
    <s v="103466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67"/>
    <s v="103467"/>
    <s v="       102269"/>
    <s v="STOLICA S NASLONOM"/>
    <x v="0"/>
    <s v="01.01.97"/>
    <s v="01.02.97"/>
    <n v="12.5"/>
    <n v="1"/>
    <n v="113.04"/>
    <n v="113.04"/>
    <n v="0"/>
    <n v="45.216000000000008"/>
    <x v="0"/>
  </r>
  <r>
    <s v="       103468"/>
    <s v="103468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469"/>
    <s v="103469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71"/>
    <s v="103471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72"/>
    <s v="103472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75"/>
    <s v="103475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3476"/>
    <s v="103476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77"/>
    <s v="103477"/>
    <s v="       102229"/>
    <s v="STOLICA  NT. VEL. 5"/>
    <x v="0"/>
    <s v="01.01.97"/>
    <s v="01.02.97"/>
    <n v="12.5"/>
    <n v="1"/>
    <n v="114.64"/>
    <n v="114.64"/>
    <n v="0"/>
    <n v="45.856000000000002"/>
    <x v="0"/>
  </r>
  <r>
    <s v="       103478"/>
    <s v="103478"/>
    <s v="       102269"/>
    <s v="STOLICA S NASLONOM"/>
    <x v="0"/>
    <s v="01.01.97"/>
    <s v="01.02.97"/>
    <n v="12.5"/>
    <n v="1"/>
    <n v="113.04"/>
    <n v="113.04"/>
    <n v="0"/>
    <n v="45.216000000000008"/>
    <x v="0"/>
  </r>
  <r>
    <s v="       103481"/>
    <s v="103481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82"/>
    <s v="103482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83"/>
    <s v="103483"/>
    <s v="       102262"/>
    <s v="STOLICA NT. VEL. 5"/>
    <x v="0"/>
    <s v="01.01.97"/>
    <s v="01.02.97"/>
    <n v="12.5"/>
    <n v="1"/>
    <n v="114.64"/>
    <n v="114.64"/>
    <n v="0"/>
    <n v="45.856000000000002"/>
    <x v="0"/>
  </r>
  <r>
    <s v="       103484"/>
    <s v="103484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486"/>
    <s v="103486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487"/>
    <s v="103487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488"/>
    <s v="103488"/>
    <s v="       100392"/>
    <s v="KLUPA VEL.5/PROC."/>
    <x v="0"/>
    <s v="01.01.97"/>
    <s v="01.02.97"/>
    <n v="12.5"/>
    <n v="1"/>
    <n v="274.14"/>
    <n v="274.14"/>
    <n v="0"/>
    <n v="109.65600000000001"/>
    <x v="0"/>
  </r>
  <r>
    <s v="       103490"/>
    <s v="103490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491"/>
    <s v="103491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495"/>
    <s v="103495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497"/>
    <s v="103497"/>
    <s v="       100391"/>
    <s v="KLUPA VEL.5"/>
    <x v="0"/>
    <s v="01.01.97"/>
    <s v="01.02.97"/>
    <n v="12.5"/>
    <n v="1"/>
    <n v="274.14"/>
    <n v="274.14"/>
    <n v="0"/>
    <n v="109.65600000000001"/>
    <x v="0"/>
  </r>
  <r>
    <s v="       103499"/>
    <s v="103499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500"/>
    <s v="103500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501"/>
    <s v="103501"/>
    <s v="       100390"/>
    <s v="KLUPA VEL. 5"/>
    <x v="0"/>
    <s v="01.01.97"/>
    <s v="01.02.97"/>
    <n v="12.5"/>
    <n v="1"/>
    <n v="274.14"/>
    <n v="274.14"/>
    <n v="0"/>
    <n v="109.65600000000001"/>
    <x v="0"/>
  </r>
  <r>
    <s v="       103502"/>
    <s v="103502"/>
    <s v="       102296"/>
    <s v="STOLIĆ KOMPJUTORSKI ORAH"/>
    <x v="0"/>
    <s v="29.01.00"/>
    <s v="01.02.00"/>
    <n v="12.5"/>
    <n v="1"/>
    <n v="1154.1200000000001"/>
    <n v="1154.1200000000001"/>
    <n v="0"/>
    <n v="461.64800000000008"/>
    <x v="0"/>
  </r>
  <r>
    <s v="       103507"/>
    <s v="103507"/>
    <s v="       102597"/>
    <s v="VJEŠALICA STOJEĆA"/>
    <x v="0"/>
    <s v="01.01.97"/>
    <s v="01.02.97"/>
    <n v="12.5"/>
    <n v="1"/>
    <n v="28.27"/>
    <n v="28.27"/>
    <n v="0"/>
    <n v="11.308"/>
    <x v="0"/>
  </r>
  <r>
    <s v="       103508"/>
    <s v="103508"/>
    <s v="       102594"/>
    <s v="VJEŠALICA LIPA-CRNA"/>
    <x v="0"/>
    <s v="25.11.08"/>
    <s v="01.12.08"/>
    <n v="12.5"/>
    <n v="1"/>
    <n v="359.90000000000003"/>
    <n v="359.90000000000003"/>
    <n v="0"/>
    <n v="143.96"/>
    <x v="0"/>
  </r>
  <r>
    <s v="       103509"/>
    <s v="103509"/>
    <s v="       100859"/>
    <s v="ORMAR 100x64x150 S KLIZN."/>
    <x v="0"/>
    <s v="18.11.08"/>
    <s v="01.12.08"/>
    <n v="12.5"/>
    <n v="1"/>
    <n v="1964.2"/>
    <n v="1964.2"/>
    <n v="0"/>
    <n v="785.68000000000006"/>
    <x v="0"/>
  </r>
  <r>
    <s v="       103510"/>
    <s v="103510"/>
    <s v="       100859"/>
    <s v="ORMAR 100x64x150 S KLIZN."/>
    <x v="0"/>
    <s v="18.11.08"/>
    <s v="01.12.08"/>
    <n v="12.5"/>
    <n v="1"/>
    <n v="1964.2"/>
    <n v="1964.2"/>
    <n v="0"/>
    <n v="785.68000000000006"/>
    <x v="0"/>
  </r>
  <r>
    <s v="       103511"/>
    <s v="103511"/>
    <s v="       102034"/>
    <s v="STOL RADNI 220x75x75+LAD."/>
    <x v="0"/>
    <s v="18.11.08"/>
    <s v="01.12.08"/>
    <n v="12.5"/>
    <n v="1"/>
    <n v="10967.800000000001"/>
    <n v="10967.800000000001"/>
    <n v="0"/>
    <n v="4387.1200000000008"/>
    <x v="0"/>
  </r>
  <r>
    <s v="       103512"/>
    <s v="103512"/>
    <s v="       102298"/>
    <s v="STOLIĆ POKRETNI 60x60x50"/>
    <x v="0"/>
    <s v="23.12.08"/>
    <s v="01.01.09"/>
    <n v="12.5"/>
    <n v="1"/>
    <n v="3184.2000000000003"/>
    <n v="3184.2000000000003"/>
    <n v="0"/>
    <n v="1273.6800000000003"/>
    <x v="0"/>
  </r>
  <r>
    <s v="       103513"/>
    <s v="103513"/>
    <s v="       100173"/>
    <s v="FOTELJA KLUB NISKA CRNA"/>
    <x v="0"/>
    <s v="23.12.08"/>
    <s v="01.01.09"/>
    <n v="12.5"/>
    <n v="1"/>
    <n v="1149.8500000000001"/>
    <n v="1149.8500000000001"/>
    <n v="0"/>
    <n v="459.94000000000005"/>
    <x v="0"/>
  </r>
  <r>
    <s v="       103516"/>
    <s v="103516"/>
    <s v="       100771"/>
    <s v="NOTEBOOK 6470B"/>
    <x v="2"/>
    <s v="28.12.12"/>
    <s v="01.01.13"/>
    <n v="25"/>
    <n v="1"/>
    <n v="7802.91"/>
    <n v="7802.91"/>
    <n v="0"/>
    <n v="3121.1640000000002"/>
    <x v="0"/>
  </r>
  <r>
    <s v="       103517"/>
    <s v="103517"/>
    <s v="       101528"/>
    <s v="RAČ.MB INTEL DP35DPM"/>
    <x v="2"/>
    <s v="16.01.08"/>
    <s v="01.02.08"/>
    <n v="25"/>
    <n v="1"/>
    <n v="6597.3"/>
    <n v="6597.3"/>
    <n v="0"/>
    <n v="2638.92"/>
    <x v="0"/>
  </r>
  <r>
    <s v="       103533"/>
    <s v="103533"/>
    <s v="       101903"/>
    <s v="STOL DAKTILO"/>
    <x v="0"/>
    <s v="01.01.97"/>
    <s v="01.02.97"/>
    <n v="12.5"/>
    <n v="1"/>
    <n v="282.82"/>
    <n v="282.82"/>
    <n v="0"/>
    <n v="113.128"/>
    <x v="0"/>
  </r>
  <r>
    <s v="       103534"/>
    <s v="103534"/>
    <s v="       101187"/>
    <s v="PH-METAR S ULTRA-K STAK."/>
    <x v="1"/>
    <s v="10.06.02"/>
    <s v="01.07.02"/>
    <n v="20"/>
    <n v="1"/>
    <n v="10845.800000000001"/>
    <n v="10845.800000000001"/>
    <n v="0"/>
    <n v="4338.3200000000006"/>
    <x v="0"/>
  </r>
  <r>
    <s v="       103536"/>
    <s v="103536"/>
    <s v="       102151"/>
    <s v="STOLAC KONFERENC. CRNI"/>
    <x v="0"/>
    <s v="12.10.07"/>
    <s v="01.11.07"/>
    <n v="12.5"/>
    <n v="1"/>
    <n v="216.86"/>
    <n v="216.86"/>
    <n v="0"/>
    <n v="86.744000000000014"/>
    <x v="0"/>
  </r>
  <r>
    <s v="       103537"/>
    <s v="103537"/>
    <s v="       101959"/>
    <s v="STOL MALI KVADRAT./PROC."/>
    <x v="0"/>
    <s v="01.01.97"/>
    <s v="01.02.97"/>
    <n v="12.5"/>
    <n v="1"/>
    <n v="282.61"/>
    <n v="282.61"/>
    <n v="0"/>
    <n v="113.04400000000001"/>
    <x v="0"/>
  </r>
  <r>
    <s v="       103539"/>
    <s v="103539"/>
    <s v="       101327"/>
    <s v="POLICA ZA KNJIGE"/>
    <x v="0"/>
    <s v="01.01.97"/>
    <s v="01.02.97"/>
    <n v="12.5"/>
    <n v="1"/>
    <n v="56.620000000000005"/>
    <n v="56.620000000000005"/>
    <n v="0"/>
    <n v="22.648000000000003"/>
    <x v="0"/>
  </r>
  <r>
    <s v="       103541"/>
    <s v="103541"/>
    <s v="       102265"/>
    <s v="STOLICA OKRETNA BEZ NASL."/>
    <x v="0"/>
    <s v="01.01.97"/>
    <s v="01.02.97"/>
    <n v="12.5"/>
    <n v="1"/>
    <n v="16.940000000000001"/>
    <n v="16.940000000000001"/>
    <n v="0"/>
    <n v="6.7760000000000007"/>
    <x v="0"/>
  </r>
  <r>
    <s v="       103542"/>
    <s v="103542"/>
    <s v="       101457"/>
    <s v="PUMPA UNIVERS.DELUX-PCTX8"/>
    <x v="1"/>
    <s v="03.06.04"/>
    <s v="01.07.04"/>
    <n v="20"/>
    <n v="1"/>
    <n v="43051.360000000001"/>
    <n v="43051.360000000001"/>
    <n v="0"/>
    <n v="17220.544000000002"/>
    <x v="0"/>
  </r>
  <r>
    <s v="       103543"/>
    <s v="103543"/>
    <s v="       100343"/>
    <s v="KALIBRATOR BIOS DEFENDER"/>
    <x v="1"/>
    <s v="18.06.07"/>
    <s v="01.07.07"/>
    <n v="20"/>
    <n v="1"/>
    <n v="38572.74"/>
    <n v="38572.74"/>
    <n v="0"/>
    <n v="15429.096"/>
    <x v="0"/>
  </r>
  <r>
    <s v="       103544"/>
    <s v="103544"/>
    <s v="       101997"/>
    <s v="Stol radni"/>
    <x v="0"/>
    <s v="01.01.97"/>
    <s v="01.02.97"/>
    <n v="12.5"/>
    <n v="1"/>
    <n v="157"/>
    <n v="157"/>
    <n v="0"/>
    <n v="62.800000000000004"/>
    <x v="0"/>
  </r>
  <r>
    <s v="       103545"/>
    <s v="103545"/>
    <s v="       101966"/>
    <s v="STOL OBIČNI"/>
    <x v="0"/>
    <s v="01.01.97"/>
    <s v="01.02.97"/>
    <n v="12.5"/>
    <n v="1"/>
    <n v="282.68"/>
    <n v="282.68"/>
    <n v="0"/>
    <n v="113.072"/>
    <x v="0"/>
  </r>
  <r>
    <s v="       103546"/>
    <s v="103546"/>
    <s v="       100890"/>
    <s v="ORMAR AŠ-11"/>
    <x v="0"/>
    <s v="01.01.97"/>
    <s v="01.02.97"/>
    <n v="12.5"/>
    <n v="1"/>
    <n v="565.22"/>
    <n v="565.22"/>
    <n v="0"/>
    <n v="226.08800000000002"/>
    <x v="0"/>
  </r>
  <r>
    <s v="       103547"/>
    <s v="103547"/>
    <s v="       100891"/>
    <s v="ORMAR AŠ-8"/>
    <x v="0"/>
    <s v="01.01.97"/>
    <s v="01.02.97"/>
    <n v="12.5"/>
    <n v="1"/>
    <n v="847.84"/>
    <n v="847.84"/>
    <n v="0"/>
    <n v="339.13600000000002"/>
    <x v="0"/>
  </r>
  <r>
    <s v="       103548"/>
    <s v="103548"/>
    <s v="       100891"/>
    <s v="ORMAR AŠ-8"/>
    <x v="0"/>
    <s v="01.01.97"/>
    <s v="01.02.97"/>
    <n v="12.5"/>
    <n v="1"/>
    <n v="847.84"/>
    <n v="847.84"/>
    <n v="0"/>
    <n v="339.13600000000002"/>
    <x v="0"/>
  </r>
  <r>
    <s v="       103549"/>
    <s v="103549"/>
    <s v="       101237"/>
    <s v="PISAČ LEXMARK MS310D"/>
    <x v="2"/>
    <s v="11.06.14"/>
    <s v="01.07.14"/>
    <n v="25"/>
    <n v="1"/>
    <n v="863.39"/>
    <n v="863.39"/>
    <n v="0"/>
    <n v="345.35599999999999"/>
    <x v="0"/>
  </r>
  <r>
    <s v="       103551"/>
    <s v="103551"/>
    <s v="       101574"/>
    <s v="RAČUNALO HP PRODESK 400G1"/>
    <x v="2"/>
    <s v="11.06.14"/>
    <s v="01.07.14"/>
    <n v="25"/>
    <n v="1"/>
    <n v="5086.58"/>
    <n v="5086.58"/>
    <n v="0"/>
    <n v="2034.6320000000001"/>
    <x v="0"/>
  </r>
  <r>
    <s v="       103552"/>
    <s v="103552"/>
    <s v="       100968"/>
    <s v="ORMAR ROLO"/>
    <x v="0"/>
    <s v="01.01.97"/>
    <s v="01.02.97"/>
    <n v="12.5"/>
    <n v="1"/>
    <n v="395.67"/>
    <n v="395.67"/>
    <n v="0"/>
    <n v="158.26800000000003"/>
    <x v="0"/>
  </r>
  <r>
    <s v="       103554"/>
    <s v="103554"/>
    <s v="       101997"/>
    <s v="Stol radni"/>
    <x v="0"/>
    <s v="14.04.09"/>
    <s v="01.05.09"/>
    <n v="12.5"/>
    <n v="1"/>
    <n v="1262.6000000000001"/>
    <n v="1262.6000000000001"/>
    <n v="0"/>
    <n v="505.04000000000008"/>
    <x v="0"/>
  </r>
  <r>
    <s v="       103556"/>
    <s v="103556"/>
    <s v="       102554"/>
    <s v="VITRINA"/>
    <x v="0"/>
    <s v="01.01.97"/>
    <s v="01.02.97"/>
    <n v="12.5"/>
    <n v="1"/>
    <n v="565.22"/>
    <n v="565.22"/>
    <n v="0"/>
    <n v="226.08800000000002"/>
    <x v="0"/>
  </r>
  <r>
    <s v="       103557"/>
    <s v="103557"/>
    <s v="       102554"/>
    <s v="VITRINA"/>
    <x v="0"/>
    <s v="01.01.97"/>
    <s v="01.02.97"/>
    <n v="12.5"/>
    <n v="1"/>
    <n v="565.23"/>
    <n v="565.23"/>
    <n v="0"/>
    <n v="226.09200000000001"/>
    <x v="0"/>
  </r>
  <r>
    <s v="       103558"/>
    <s v="103558"/>
    <s v="       100707"/>
    <s v="MONITOR PHILIPS 24&quot;"/>
    <x v="2"/>
    <s v="05.03.09"/>
    <s v="01.04.09"/>
    <n v="25"/>
    <n v="1"/>
    <n v="2806"/>
    <n v="2806"/>
    <n v="0"/>
    <n v="1122.4000000000001"/>
    <x v="0"/>
  </r>
  <r>
    <s v="       103559"/>
    <s v="103559"/>
    <s v="       102597"/>
    <s v="VJEŠALICA STOJEĆA"/>
    <x v="0"/>
    <s v="01.01.97"/>
    <s v="01.02.97"/>
    <n v="12.5"/>
    <n v="1"/>
    <n v="28.27"/>
    <n v="28.27"/>
    <n v="0"/>
    <n v="11.308"/>
    <x v="0"/>
  </r>
  <r>
    <s v="       103560"/>
    <s v="103560"/>
    <s v="       100194"/>
    <s v="Fotelja uredska crna"/>
    <x v="0"/>
    <s v="17.06.08"/>
    <s v="01.07.08"/>
    <n v="12.5"/>
    <n v="1"/>
    <n v="523.75"/>
    <n v="523.75"/>
    <n v="0"/>
    <n v="209.5"/>
    <x v="0"/>
  </r>
  <r>
    <s v="       103561"/>
    <s v="103561"/>
    <s v="       101677"/>
    <s v="SCANER CANON LiDE 25"/>
    <x v="2"/>
    <s v="19.05.06"/>
    <s v="01.06.06"/>
    <n v="25"/>
    <n v="1"/>
    <n v="378.2"/>
    <n v="378.2"/>
    <n v="0"/>
    <n v="151.28"/>
    <x v="0"/>
  </r>
  <r>
    <s v="       103562"/>
    <s v="103562"/>
    <s v="       101475"/>
    <s v="RAČ.ASUS P5B DELUXE P965"/>
    <x v="2"/>
    <s v="31.01.07"/>
    <s v="01.02.07"/>
    <n v="25"/>
    <n v="1"/>
    <n v="8442.61"/>
    <n v="8442.61"/>
    <n v="0"/>
    <n v="3377.0440000000003"/>
    <x v="0"/>
  </r>
  <r>
    <s v="       103563"/>
    <s v="103563"/>
    <s v="       102016"/>
    <s v="STOL RADNI 160x80"/>
    <x v="0"/>
    <s v="17.06.08"/>
    <s v="01.07.08"/>
    <n v="12.5"/>
    <n v="1"/>
    <n v="1467.05"/>
    <n v="1467.05"/>
    <n v="0"/>
    <n v="586.82000000000005"/>
    <x v="0"/>
  </r>
  <r>
    <s v="       103564"/>
    <s v="103564"/>
    <s v="       101300"/>
    <s v="Pokretna kazeta"/>
    <x v="1"/>
    <s v="17.06.08"/>
    <s v="01.07.08"/>
    <n v="12.5"/>
    <n v="1"/>
    <n v="839.55000000000007"/>
    <n v="839.55000000000007"/>
    <n v="0"/>
    <n v="335.82000000000005"/>
    <x v="0"/>
  </r>
  <r>
    <s v="       103566"/>
    <s v="103566"/>
    <s v="       100456"/>
    <s v="KUTNI DODATAK"/>
    <x v="0"/>
    <s v="14.04.09"/>
    <s v="01.05.09"/>
    <n v="12.5"/>
    <n v="1"/>
    <n v="639.39"/>
    <n v="639.39"/>
    <n v="0"/>
    <n v="255.756"/>
    <x v="0"/>
  </r>
  <r>
    <s v="       103567"/>
    <s v="103567"/>
    <s v="       101498"/>
    <s v="RAČ.HP PRODESK 490 G1"/>
    <x v="2"/>
    <s v="17.10.14"/>
    <s v="01.11.14"/>
    <n v="25"/>
    <n v="1"/>
    <n v="6361.22"/>
    <n v="6361.22"/>
    <n v="0"/>
    <n v="2544.4880000000003"/>
    <x v="0"/>
  </r>
  <r>
    <s v="       103568"/>
    <s v="103568"/>
    <s v="       100651"/>
    <s v="MONITOR 24&quot; DELL U2412M"/>
    <x v="2"/>
    <s v="17.10.14"/>
    <s v="01.11.14"/>
    <n v="25"/>
    <n v="1"/>
    <n v="1958.8600000000001"/>
    <n v="1958.8600000000001"/>
    <n v="0"/>
    <n v="783.5440000000001"/>
    <x v="0"/>
  </r>
  <r>
    <s v="       103685"/>
    <s v="103685"/>
    <s v="       100186"/>
    <s v="FOTELJA NOTAIO KOŽNA"/>
    <x v="0"/>
    <s v="01.12.09"/>
    <s v="01.01.10"/>
    <n v="12.5"/>
    <n v="1"/>
    <n v="4471.8100000000004"/>
    <n v="4471.8100000000004"/>
    <n v="0"/>
    <n v="1788.7240000000002"/>
    <x v="0"/>
  </r>
  <r>
    <s v="       103686"/>
    <s v="103686"/>
    <s v="       102585"/>
    <s v="VJEŠALICA"/>
    <x v="0"/>
    <s v="12.02.08"/>
    <s v="01.03.08"/>
    <n v="12.5"/>
    <n v="1"/>
    <n v="149"/>
    <n v="149"/>
    <n v="0"/>
    <n v="59.6"/>
    <x v="0"/>
  </r>
  <r>
    <s v="       103687"/>
    <s v="103687"/>
    <s v="       101043"/>
    <s v="ORMAR VISOKI S DRV.I STAK"/>
    <x v="0"/>
    <s v="18.01.08"/>
    <s v="01.02.08"/>
    <n v="12.5"/>
    <n v="1"/>
    <n v="2649.4500000000003"/>
    <n v="2649.4500000000003"/>
    <n v="0"/>
    <n v="1059.7800000000002"/>
    <x v="0"/>
  </r>
  <r>
    <s v="       103688"/>
    <s v="103688"/>
    <s v="       101043"/>
    <s v="ORMAR VISOKI S DRV.I STAK"/>
    <x v="0"/>
    <s v="18.01.08"/>
    <s v="01.02.08"/>
    <n v="12.5"/>
    <n v="1"/>
    <n v="2649.4500000000003"/>
    <n v="2649.4500000000003"/>
    <n v="0"/>
    <n v="1059.7800000000002"/>
    <x v="0"/>
  </r>
  <r>
    <s v="       103689"/>
    <s v="103689"/>
    <s v="       102077"/>
    <s v="STOL RADNIC 504"/>
    <x v="0"/>
    <s v="18.01.08"/>
    <s v="01.02.08"/>
    <n v="12.5"/>
    <n v="1"/>
    <n v="1130.5"/>
    <n v="1130.5"/>
    <n v="0"/>
    <n v="452.20000000000005"/>
    <x v="0"/>
  </r>
  <r>
    <s v="       103690"/>
    <s v="103690"/>
    <s v="       102044"/>
    <s v="STOL RADNI C502+KUT.DODAT"/>
    <x v="0"/>
    <s v="18.01.08"/>
    <s v="01.02.08"/>
    <n v="12.5"/>
    <n v="1"/>
    <n v="1700.58"/>
    <n v="1700.58"/>
    <n v="0"/>
    <n v="680.23199999999997"/>
    <x v="0"/>
  </r>
  <r>
    <s v="       103691"/>
    <s v="103691"/>
    <s v="       102184"/>
    <s v="STOLAC SPIDER CRVENI"/>
    <x v="0"/>
    <s v="18.09.07"/>
    <s v="01.10.07"/>
    <n v="12.5"/>
    <n v="1"/>
    <n v="5999"/>
    <n v="5999"/>
    <n v="0"/>
    <n v="2399.6"/>
    <x v="0"/>
  </r>
  <r>
    <s v="       103692"/>
    <s v="103692"/>
    <s v="       101303"/>
    <s v="POKRETNA KAZETA 3 LADICE"/>
    <x v="1"/>
    <s v="07.08.07"/>
    <s v="01.09.07"/>
    <n v="12.5"/>
    <n v="1"/>
    <n v="1253.96"/>
    <n v="1253.96"/>
    <n v="0"/>
    <n v="501.58400000000006"/>
    <x v="0"/>
  </r>
  <r>
    <s v="       103693"/>
    <s v="103693"/>
    <s v="       102022"/>
    <s v="STOL RADNI 160x90c72"/>
    <x v="0"/>
    <s v="07.08.07"/>
    <s v="01.09.07"/>
    <n v="12.5"/>
    <n v="1"/>
    <n v="1899.2"/>
    <n v="1899.2"/>
    <n v="0"/>
    <n v="759.68000000000006"/>
    <x v="0"/>
  </r>
  <r>
    <s v="       103694"/>
    <s v="103694"/>
    <s v="       100797"/>
    <s v="NOTEBOOK DELL XPS L501 (d"/>
    <x v="2"/>
    <s v="03.02.12"/>
    <s v="01.03.12"/>
    <n v="25"/>
    <n v="1"/>
    <n v="8820.0500000000011"/>
    <n v="8820.0500000000011"/>
    <n v="0"/>
    <n v="3528.0200000000004"/>
    <x v="0"/>
  </r>
  <r>
    <s v="       103698"/>
    <s v="103698"/>
    <s v="       102170"/>
    <s v="Stolac radni"/>
    <x v="0"/>
    <s v="27.01.14"/>
    <s v="01.02.14"/>
    <n v="12.5"/>
    <n v="1"/>
    <n v="2814.76"/>
    <n v="2433.62"/>
    <n v="381.14"/>
    <n v="1125.9040000000002"/>
    <x v="0"/>
  </r>
  <r>
    <s v="       103699"/>
    <s v="103699"/>
    <s v="       101861"/>
    <s v="STEREOSKOPSKE NAOČALE **("/>
    <x v="1"/>
    <s v="03.02.12"/>
    <s v="01.03.12"/>
    <n v="20"/>
    <n v="1"/>
    <n v="9701.89"/>
    <n v="9701.89"/>
    <n v="0"/>
    <n v="3880.7559999999999"/>
    <x v="0"/>
  </r>
  <r>
    <s v="       103700"/>
    <s v="103700"/>
    <s v="       100112"/>
    <s v="DIGIT.MODEL MEDVEDNICA  *"/>
    <x v="1"/>
    <s v="03.02.12"/>
    <s v="01.03.12"/>
    <n v="25"/>
    <n v="1"/>
    <n v="16500"/>
    <n v="16500"/>
    <n v="0"/>
    <n v="6600"/>
    <x v="0"/>
  </r>
  <r>
    <s v="       103701"/>
    <s v="103701"/>
    <s v="       101740"/>
    <s v="SKENIRANJE LASERSKO 24km2"/>
    <x v="1"/>
    <s v="03.02.12"/>
    <s v="01.03.12"/>
    <n v="25"/>
    <n v="1"/>
    <n v="18800"/>
    <n v="18800"/>
    <n v="0"/>
    <n v="7520"/>
    <x v="0"/>
  </r>
  <r>
    <s v="       103702"/>
    <s v="103702"/>
    <s v="       101568"/>
    <s v="RAČUNALO HP Elite 7200"/>
    <x v="2"/>
    <s v="02.05.11"/>
    <s v="01.06.11"/>
    <n v="25"/>
    <n v="1"/>
    <n v="5832.05"/>
    <n v="5832.05"/>
    <n v="0"/>
    <n v="2332.8200000000002"/>
    <x v="0"/>
  </r>
  <r>
    <s v="       103703"/>
    <s v="103703"/>
    <s v="       100615"/>
    <s v="MON. LCD 23&quot;(donac.Japan)"/>
    <x v="2"/>
    <s v="04.11.11"/>
    <s v="01.12.11"/>
    <n v="25"/>
    <n v="1"/>
    <n v="1199"/>
    <n v="1199"/>
    <n v="0"/>
    <n v="479.6"/>
    <x v="0"/>
  </r>
  <r>
    <s v="       103704"/>
    <s v="103704"/>
    <s v="       101503"/>
    <s v="RAČ.HP Z400(donac.Japan)"/>
    <x v="2"/>
    <s v="04.11.11"/>
    <s v="01.12.11"/>
    <n v="25"/>
    <n v="1"/>
    <n v="13220"/>
    <n v="13220"/>
    <n v="0"/>
    <n v="5288"/>
    <x v="0"/>
  </r>
  <r>
    <s v="       103705"/>
    <s v="103705"/>
    <s v="       101887"/>
    <s v="STOL 205x75x75"/>
    <x v="0"/>
    <s v="25.11.10"/>
    <s v="01.12.10"/>
    <n v="12.5"/>
    <n v="1"/>
    <n v="2001.07"/>
    <n v="2001.07"/>
    <n v="0"/>
    <n v="800.428"/>
    <x v="0"/>
  </r>
  <r>
    <s v="       103706"/>
    <s v="103706"/>
    <s v="       101872"/>
    <s v="STOL 108x75x75"/>
    <x v="0"/>
    <s v="25.11.10"/>
    <s v="01.12.10"/>
    <n v="12.5"/>
    <n v="1"/>
    <n v="1177.1000000000001"/>
    <n v="1177.1000000000001"/>
    <n v="0"/>
    <n v="470.84000000000009"/>
    <x v="0"/>
  </r>
  <r>
    <s v="       103707"/>
    <s v="103707"/>
    <s v="       100861"/>
    <s v="ORMAR 107x40x74 KLIZNI"/>
    <x v="0"/>
    <s v="25.11.10"/>
    <s v="01.12.10"/>
    <n v="12.5"/>
    <n v="1"/>
    <n v="2354.2000000000003"/>
    <n v="2354.2000000000003"/>
    <n v="0"/>
    <n v="941.68000000000018"/>
    <x v="0"/>
  </r>
  <r>
    <s v="       103708"/>
    <s v="103708"/>
    <s v="       100861"/>
    <s v="ORMAR 107x40x74 KLIZNI"/>
    <x v="0"/>
    <s v="25.11.10"/>
    <s v="01.12.10"/>
    <n v="12.5"/>
    <n v="1"/>
    <n v="2354.2000000000003"/>
    <n v="2354.2000000000003"/>
    <n v="0"/>
    <n v="941.68000000000018"/>
    <x v="0"/>
  </r>
  <r>
    <s v="       103709"/>
    <s v="103709"/>
    <s v="       100861"/>
    <s v="ORMAR 107x40x74 KLIZNI"/>
    <x v="0"/>
    <s v="25.11.10"/>
    <s v="01.12.10"/>
    <n v="12.5"/>
    <n v="1"/>
    <n v="2354.2000000000003"/>
    <n v="2354.2000000000003"/>
    <n v="0"/>
    <n v="941.68000000000018"/>
    <x v="0"/>
  </r>
  <r>
    <s v="       103710"/>
    <s v="103710"/>
    <s v="       100655"/>
    <s v="MONITOR 24&quot; HP LA2405wg"/>
    <x v="2"/>
    <s v="23.09.10"/>
    <s v="01.10.10"/>
    <n v="25"/>
    <n v="1"/>
    <n v="2197.9500000000003"/>
    <n v="2197.9500000000003"/>
    <n v="0"/>
    <n v="879.18000000000018"/>
    <x v="0"/>
  </r>
  <r>
    <s v="       103711"/>
    <s v="103711"/>
    <s v="       101765"/>
    <s v="SOFTW.ArcGIS Server Basic"/>
    <x v="3"/>
    <s v="03.02.12"/>
    <s v="01.03.12"/>
    <n v="25"/>
    <n v="1"/>
    <n v="4862"/>
    <n v="4862"/>
    <n v="0"/>
    <n v="1944.8000000000002"/>
    <x v="0"/>
  </r>
  <r>
    <s v="       103712"/>
    <s v="103712"/>
    <s v="       101765"/>
    <s v="SOFTW.ArcGIS Server Basic"/>
    <x v="3"/>
    <s v="03.02.12"/>
    <s v="01.03.12"/>
    <n v="25"/>
    <n v="1"/>
    <n v="2431"/>
    <n v="2431"/>
    <n v="0"/>
    <n v="972.40000000000009"/>
    <x v="0"/>
  </r>
  <r>
    <s v="       103713"/>
    <s v="103713"/>
    <s v="       101764"/>
    <s v="SOFTW.ArcGIS Geostatistic"/>
    <x v="3"/>
    <s v="03.02.12"/>
    <s v="01.03.12"/>
    <n v="25"/>
    <n v="1"/>
    <n v="1870"/>
    <n v="1870"/>
    <n v="0"/>
    <n v="748"/>
    <x v="0"/>
  </r>
  <r>
    <s v="       103714"/>
    <s v="103714"/>
    <s v="       101766"/>
    <s v="SOFTW.ArcGIS Spatial **(d"/>
    <x v="3"/>
    <s v="03.02.12"/>
    <s v="01.03.12"/>
    <n v="25"/>
    <n v="1"/>
    <n v="1870"/>
    <n v="1870"/>
    <n v="0"/>
    <n v="748"/>
    <x v="0"/>
  </r>
  <r>
    <s v="       103715"/>
    <s v="103715"/>
    <s v="       101763"/>
    <s v="SOFTW.ArcGIS 3DAnalyst **"/>
    <x v="1"/>
    <s v="03.02.12"/>
    <s v="01.03.12"/>
    <n v="25"/>
    <n v="1"/>
    <n v="1870"/>
    <n v="1870"/>
    <n v="0"/>
    <n v="748"/>
    <x v="0"/>
  </r>
  <r>
    <s v="       103716"/>
    <s v="103716"/>
    <s v="       101767"/>
    <s v="SOFTW.ArcInfo Educationa"/>
    <x v="3"/>
    <s v="03.02.12"/>
    <s v="01.03.12"/>
    <n v="25"/>
    <n v="1"/>
    <n v="15708"/>
    <n v="15708"/>
    <n v="0"/>
    <n v="6283.2000000000007"/>
    <x v="0"/>
  </r>
  <r>
    <s v="       103717"/>
    <s v="103717"/>
    <s v="       101777"/>
    <s v="SOFTW.LPS EMEA de simulat"/>
    <x v="3"/>
    <s v="03.02.12"/>
    <s v="01.03.12"/>
    <n v="25"/>
    <n v="1"/>
    <n v="92213.66"/>
    <n v="92213.66"/>
    <n v="0"/>
    <n v="36885.464"/>
    <x v="0"/>
  </r>
  <r>
    <s v="       103724"/>
    <s v="103724"/>
    <s v="       102361"/>
    <s v="TABLET SAMSUNG SM-P6050"/>
    <x v="2"/>
    <s v="14.09.15"/>
    <s v="01.10.15"/>
    <n v="25"/>
    <n v="1"/>
    <n v="4778.03"/>
    <n v="4778.03"/>
    <n v="0"/>
    <n v="1911.212"/>
    <x v="0"/>
  </r>
  <r>
    <s v="       103725"/>
    <s v="103725"/>
    <s v="       100261"/>
    <s v="GPS RUČNI  GARMIN"/>
    <x v="1"/>
    <s v="10.07.15"/>
    <s v="01.08.15"/>
    <n v="20"/>
    <n v="1"/>
    <n v="1915.04"/>
    <n v="1915.04"/>
    <n v="0"/>
    <n v="766.01600000000008"/>
    <x v="0"/>
  </r>
  <r>
    <s v="       103726"/>
    <s v="103726"/>
    <s v="       100821"/>
    <s v="NOTEBOOK HP ZBOOK 17"/>
    <x v="2"/>
    <s v="09.07.14"/>
    <s v="01.08.14"/>
    <n v="25"/>
    <n v="1"/>
    <n v="16214.51"/>
    <n v="16214.51"/>
    <n v="0"/>
    <n v="6485.8040000000001"/>
    <x v="0"/>
  </r>
  <r>
    <s v="       103732"/>
    <s v="103732"/>
    <s v="       100434"/>
    <s v="KONTROLER NetCT-1E ** (do"/>
    <x v="2"/>
    <s v="03.02.12"/>
    <s v="01.03.12"/>
    <n v="20"/>
    <n v="1"/>
    <n v="15000"/>
    <n v="15000"/>
    <n v="0"/>
    <n v="6000"/>
    <x v="0"/>
  </r>
  <r>
    <s v="       103733"/>
    <s v="103733"/>
    <s v="       101357"/>
    <s v="PORTREPLIKATOR(USB) **(do"/>
    <x v="2"/>
    <s v="03.02.12"/>
    <s v="01.03.12"/>
    <n v="25"/>
    <n v="1"/>
    <n v="1532.5"/>
    <n v="1532.5"/>
    <n v="0"/>
    <n v="613"/>
    <x v="0"/>
  </r>
  <r>
    <s v="       103735"/>
    <s v="103735"/>
    <s v="       100615"/>
    <s v="MON. LCD 23&quot;(donac.Japan)"/>
    <x v="2"/>
    <s v="04.11.11"/>
    <s v="01.12.11"/>
    <n v="25"/>
    <n v="1"/>
    <n v="1999"/>
    <n v="1999"/>
    <n v="0"/>
    <n v="799.6"/>
    <x v="0"/>
  </r>
  <r>
    <s v="       103736"/>
    <s v="103736"/>
    <s v="       100862"/>
    <s v="ORMAR 110x40x220 KLIZNI"/>
    <x v="0"/>
    <s v="25.11.10"/>
    <s v="01.12.10"/>
    <n v="12.5"/>
    <n v="1"/>
    <n v="4331.7300000000005"/>
    <n v="4331.7300000000005"/>
    <n v="0"/>
    <n v="1732.6920000000002"/>
    <x v="0"/>
  </r>
  <r>
    <s v="       103737"/>
    <s v="103737"/>
    <s v="       101889"/>
    <s v="STOL 80x75x75"/>
    <x v="0"/>
    <s v="25.11.10"/>
    <s v="01.12.10"/>
    <n v="12.5"/>
    <n v="1"/>
    <n v="729.80000000000007"/>
    <n v="729.80000000000007"/>
    <n v="0"/>
    <n v="291.92"/>
    <x v="0"/>
  </r>
  <r>
    <s v="       103738"/>
    <s v="103738"/>
    <s v="       101887"/>
    <s v="STOL 205x75x75"/>
    <x v="0"/>
    <s v="25.11.10"/>
    <s v="01.12.10"/>
    <n v="12.5"/>
    <n v="1"/>
    <n v="2001.07"/>
    <n v="2001.07"/>
    <n v="0"/>
    <n v="800.428"/>
    <x v="0"/>
  </r>
  <r>
    <s v="       103739"/>
    <s v="103739"/>
    <s v="       100860"/>
    <s v="ORMAR 107x40x220 KLIZNI"/>
    <x v="0"/>
    <s v="25.11.10"/>
    <s v="01.12.10"/>
    <n v="12.5"/>
    <n v="1"/>
    <n v="3531.3"/>
    <n v="3531.3"/>
    <n v="0"/>
    <n v="1412.5200000000002"/>
    <x v="0"/>
  </r>
  <r>
    <s v="       103740"/>
    <s v="103740"/>
    <s v="       100860"/>
    <s v="ORMAR 107x40x220 KLIZNI"/>
    <x v="0"/>
    <s v="25.11.10"/>
    <s v="01.12.10"/>
    <n v="12.5"/>
    <n v="1"/>
    <n v="3531.3"/>
    <n v="3531.3"/>
    <n v="0"/>
    <n v="1412.5200000000002"/>
    <x v="0"/>
  </r>
  <r>
    <s v="       103741"/>
    <s v="103741"/>
    <s v="       100860"/>
    <s v="ORMAR 107x40x220 KLIZNI"/>
    <x v="0"/>
    <s v="25.11.10"/>
    <s v="01.12.10"/>
    <n v="12.5"/>
    <n v="1"/>
    <n v="3531.3"/>
    <n v="3531.3"/>
    <n v="0"/>
    <n v="1412.5200000000002"/>
    <x v="0"/>
  </r>
  <r>
    <s v="       103742"/>
    <s v="103742"/>
    <s v="       101775"/>
    <s v="SOFTW.Intergrated landsli"/>
    <x v="3"/>
    <s v="03.02.12"/>
    <s v="01.03.12"/>
    <n v="25"/>
    <n v="1"/>
    <n v="12349.65"/>
    <n v="12349.65"/>
    <n v="0"/>
    <n v="4939.8600000000006"/>
    <x v="0"/>
  </r>
  <r>
    <s v="       103743"/>
    <s v="103743"/>
    <s v="       101748"/>
    <s v="SOFTW. Aplikacija za anal"/>
    <x v="1"/>
    <s v="02.11.12"/>
    <s v="01.12.12"/>
    <n v="25"/>
    <n v="1"/>
    <n v="33645.699999999997"/>
    <n v="33645.699999999997"/>
    <n v="0"/>
    <n v="13458.279999999999"/>
    <x v="0"/>
  </r>
  <r>
    <s v="       103744"/>
    <s v="103744"/>
    <s v="       100492"/>
    <s v="Log.Plot 7 Acad NEW Class"/>
    <x v="3"/>
    <s v="27.02.15"/>
    <s v="01.03.15"/>
    <n v="25"/>
    <n v="1"/>
    <n v="4255.84"/>
    <n v="4255.84"/>
    <n v="0"/>
    <n v="1702.3360000000002"/>
    <x v="0"/>
  </r>
  <r>
    <s v="       103745"/>
    <s v="103745"/>
    <s v="       101762"/>
    <s v="SOFTW.Adcalc 3D **(donac."/>
    <x v="3"/>
    <s v="03.02.12"/>
    <s v="01.03.12"/>
    <n v="25"/>
    <n v="1"/>
    <n v="45005.68"/>
    <n v="45005.68"/>
    <n v="0"/>
    <n v="18002.272000000001"/>
    <x v="0"/>
  </r>
  <r>
    <s v="       103746"/>
    <s v="103746"/>
    <s v="       100283"/>
    <s v="Grapher 11"/>
    <x v="3"/>
    <s v="23.12.14"/>
    <s v="01.01.15"/>
    <n v="25"/>
    <n v="1"/>
    <n v="2811.76"/>
    <n v="2811.76"/>
    <n v="0"/>
    <n v="1124.7040000000002"/>
    <x v="0"/>
  </r>
  <r>
    <s v="       103747"/>
    <s v="103747"/>
    <s v="       100375"/>
    <s v="KAZETA POKRETNA S LADICAM"/>
    <x v="1"/>
    <s v="28.10.15"/>
    <s v="01.11.15"/>
    <n v="12.5"/>
    <n v="1"/>
    <n v="557.5"/>
    <n v="360.06"/>
    <n v="197.44"/>
    <n v="223"/>
    <x v="0"/>
  </r>
  <r>
    <s v="       103748"/>
    <s v="103748"/>
    <s v="       102029"/>
    <s v="STOL RADNI 200x75x75"/>
    <x v="0"/>
    <s v="28.10.15"/>
    <s v="01.11.15"/>
    <n v="12.5"/>
    <n v="1"/>
    <n v="1020"/>
    <n v="658.75"/>
    <n v="361.25"/>
    <n v="408"/>
    <x v="0"/>
  </r>
  <r>
    <s v="       103749"/>
    <s v="103749"/>
    <s v="       102173"/>
    <s v="STOLAC REPLY"/>
    <x v="0"/>
    <s v="27.01.15"/>
    <s v="01.02.15"/>
    <n v="12.5"/>
    <n v="1"/>
    <n v="2925.84"/>
    <n v="2163.9"/>
    <n v="761.94"/>
    <n v="1170.336"/>
    <x v="0"/>
  </r>
  <r>
    <s v="       103750"/>
    <s v="103750"/>
    <s v="       102357"/>
    <s v="TABLET SAMSUNG"/>
    <x v="2"/>
    <s v="18.12.14"/>
    <s v="01.01.15"/>
    <n v="25"/>
    <n v="1"/>
    <n v="2899"/>
    <n v="2899"/>
    <n v="0"/>
    <n v="1159.6000000000001"/>
    <x v="0"/>
  </r>
  <r>
    <s v="       103760"/>
    <s v="103760"/>
    <s v="       100853"/>
    <s v="OPREMA ZA ALPINIZAM"/>
    <x v="1"/>
    <s v="09.11.15"/>
    <s v="01.12.15"/>
    <n v="20"/>
    <n v="1"/>
    <n v="2407.1"/>
    <n v="2407.1"/>
    <n v="0"/>
    <n v="962.84"/>
    <x v="0"/>
  </r>
  <r>
    <s v="       103761"/>
    <s v="103761"/>
    <s v="       100262"/>
    <s v="GPS UREĐAJ FENIX 2"/>
    <x v="1"/>
    <s v="19.12.14"/>
    <s v="01.01.15"/>
    <n v="20"/>
    <n v="1"/>
    <n v="3550"/>
    <n v="3550"/>
    <n v="0"/>
    <n v="1420"/>
    <x v="0"/>
  </r>
  <r>
    <s v="       103762"/>
    <s v="103762"/>
    <s v="       100269"/>
    <s v="GPSMAP UREĐAJ 64ST"/>
    <x v="1"/>
    <s v="19.12.14"/>
    <s v="01.01.15"/>
    <n v="20"/>
    <n v="1"/>
    <n v="3448.75"/>
    <n v="3448.75"/>
    <n v="0"/>
    <n v="1379.5"/>
    <x v="0"/>
  </r>
  <r>
    <s v="       103763"/>
    <s v="103763"/>
    <s v="       100259"/>
    <s v="GPS MONTERRA EUROPE"/>
    <x v="1"/>
    <s v="16.12.14"/>
    <s v="01.01.15"/>
    <n v="20"/>
    <n v="1"/>
    <n v="5150"/>
    <n v="5150"/>
    <n v="0"/>
    <n v="2060"/>
    <x v="0"/>
  </r>
  <r>
    <s v="       103764"/>
    <s v="103764"/>
    <s v="       100651"/>
    <s v="MONITOR 24&quot; DELL U2412M"/>
    <x v="2"/>
    <s v="19.09.13"/>
    <s v="01.10.13"/>
    <n v="25"/>
    <n v="1"/>
    <n v="2217.2000000000003"/>
    <n v="2217.2000000000003"/>
    <n v="0"/>
    <n v="886.88000000000011"/>
    <x v="0"/>
  </r>
  <r>
    <s v="       103765"/>
    <s v="103765"/>
    <s v="       101569"/>
    <s v="RAČUNALO HP ELITE 7500"/>
    <x v="2"/>
    <s v="19.09.13"/>
    <s v="01.10.13"/>
    <n v="25"/>
    <n v="1"/>
    <n v="6838.37"/>
    <n v="6838.37"/>
    <n v="0"/>
    <n v="2735.348"/>
    <x v="0"/>
  </r>
  <r>
    <s v="       103766"/>
    <s v="103766"/>
    <s v="       100333"/>
    <s v="iPAD APPLE CELLULAR 64GB"/>
    <x v="2"/>
    <s v="24.05.13"/>
    <s v="01.06.13"/>
    <n v="25"/>
    <n v="1"/>
    <n v="7254.1100000000006"/>
    <n v="7254.1100000000006"/>
    <n v="0"/>
    <n v="2901.6440000000002"/>
    <x v="0"/>
  </r>
  <r>
    <s v="       103767"/>
    <s v="103767"/>
    <s v="       100977"/>
    <s v="ORMAR S DRV.VRATIMA90x45x"/>
    <x v="0"/>
    <s v="16.07.12"/>
    <s v="01.08.12"/>
    <n v="12.5"/>
    <n v="1"/>
    <n v="2194.48"/>
    <n v="2194.48"/>
    <n v="0"/>
    <n v="877.79200000000003"/>
    <x v="0"/>
  </r>
  <r>
    <s v="       103768"/>
    <s v="103768"/>
    <s v="       102155"/>
    <s v="Stolac konferencijski"/>
    <x v="0"/>
    <s v="20.06.12"/>
    <s v="01.07.12"/>
    <n v="12.5"/>
    <n v="1"/>
    <n v="227.52"/>
    <n v="227.52"/>
    <n v="0"/>
    <n v="91.00800000000001"/>
    <x v="0"/>
  </r>
  <r>
    <s v="       103769"/>
    <s v="103769"/>
    <s v="       102155"/>
    <s v="Stolac konferencijski"/>
    <x v="0"/>
    <s v="20.06.12"/>
    <s v="01.07.12"/>
    <n v="12.5"/>
    <n v="1"/>
    <n v="227.52"/>
    <n v="227.52"/>
    <n v="0"/>
    <n v="91.00800000000001"/>
    <x v="0"/>
  </r>
  <r>
    <s v="       103771"/>
    <s v="103771"/>
    <s v="       100989"/>
    <s v="ORMAR S STAKLENIM VRATIMA"/>
    <x v="0"/>
    <s v="20.06.12"/>
    <s v="01.07.12"/>
    <n v="12.5"/>
    <n v="1"/>
    <n v="2360.5700000000002"/>
    <n v="2360.5700000000002"/>
    <n v="0"/>
    <n v="944.22800000000007"/>
    <x v="0"/>
  </r>
  <r>
    <s v="       103772"/>
    <s v="103772"/>
    <s v="       100978"/>
    <s v="ORMAR S DRVENIM VRATIMA"/>
    <x v="0"/>
    <s v="20.06.12"/>
    <s v="01.07.12"/>
    <n v="12.5"/>
    <n v="1"/>
    <n v="1274.1400000000001"/>
    <n v="1274.1400000000001"/>
    <n v="0"/>
    <n v="509.65600000000006"/>
    <x v="0"/>
  </r>
  <r>
    <s v="       103773"/>
    <s v="103773"/>
    <s v="       100978"/>
    <s v="ORMAR S DRVENIM VRATIMA"/>
    <x v="0"/>
    <s v="20.06.12"/>
    <s v="01.07.12"/>
    <n v="12.5"/>
    <n v="1"/>
    <n v="1274.1400000000001"/>
    <n v="1274.1400000000001"/>
    <n v="0"/>
    <n v="509.65600000000006"/>
    <x v="0"/>
  </r>
  <r>
    <s v="       103774"/>
    <s v="103774"/>
    <s v="       100920"/>
    <s v="ORMAR GARDEROBNI"/>
    <x v="0"/>
    <s v="20.06.12"/>
    <s v="01.07.12"/>
    <n v="12.5"/>
    <n v="1"/>
    <n v="2267.29"/>
    <n v="2267.29"/>
    <n v="0"/>
    <n v="906.91600000000005"/>
    <x v="0"/>
  </r>
  <r>
    <s v="       103775"/>
    <s v="103775"/>
    <s v="       101300"/>
    <s v="Pokretna kazeta"/>
    <x v="1"/>
    <s v="20.06.12"/>
    <s v="01.07.12"/>
    <n v="12.5"/>
    <n v="1"/>
    <n v="1085.3"/>
    <n v="1085.3"/>
    <n v="0"/>
    <n v="434.12"/>
    <x v="0"/>
  </r>
  <r>
    <s v="       103776"/>
    <s v="103776"/>
    <s v="       101882"/>
    <s v="STOL 200x160x73"/>
    <x v="0"/>
    <s v="20.06.12"/>
    <s v="01.07.12"/>
    <n v="12.5"/>
    <n v="1"/>
    <n v="4163.71"/>
    <n v="4163.71"/>
    <n v="0"/>
    <n v="1665.4840000000002"/>
    <x v="0"/>
  </r>
  <r>
    <s v="       103777"/>
    <s v="103777"/>
    <s v="       100225"/>
    <s v="FOTOAPARAT NIKON D5100"/>
    <x v="0"/>
    <s v="05.09.11"/>
    <s v="01.10.11"/>
    <n v="20"/>
    <n v="1"/>
    <n v="5221.62"/>
    <n v="5221.62"/>
    <n v="0"/>
    <n v="2088.6480000000001"/>
    <x v="0"/>
  </r>
  <r>
    <s v="       103778"/>
    <s v="103778"/>
    <s v="       100809"/>
    <s v="NOTEBOOK HP 6550"/>
    <x v="2"/>
    <s v="27.10.10"/>
    <s v="01.11.10"/>
    <n v="25"/>
    <n v="1"/>
    <n v="7887.31"/>
    <n v="7887.31"/>
    <n v="0"/>
    <n v="3154.9240000000004"/>
    <x v="0"/>
  </r>
  <r>
    <s v="       103779"/>
    <s v="103779"/>
    <s v="       100070"/>
    <s v="BUŠILICA RUČ.MOTORNA TED-"/>
    <x v="1"/>
    <s v="21.01.08"/>
    <s v="01.02.08"/>
    <n v="20"/>
    <n v="1"/>
    <n v="5336.67"/>
    <n v="5336.67"/>
    <n v="0"/>
    <n v="2134.6680000000001"/>
    <x v="0"/>
  </r>
  <r>
    <s v="       103782"/>
    <s v="103782"/>
    <s v="       100715"/>
    <s v="MONITOR SAMSUNG 19&quot;"/>
    <x v="2"/>
    <s v="03.10.06"/>
    <s v="01.11.06"/>
    <n v="25"/>
    <n v="1"/>
    <n v="3599"/>
    <n v="3599"/>
    <n v="0"/>
    <n v="1439.6000000000001"/>
    <x v="0"/>
  </r>
  <r>
    <s v="       103784"/>
    <s v="103784"/>
    <s v="       101770"/>
    <s v="SOFTW.Design Premium EDUC"/>
    <x v="3"/>
    <s v="23.11.11"/>
    <s v="01.12.11"/>
    <n v="25"/>
    <n v="1"/>
    <n v="4895.4000000000005"/>
    <n v="4895.4000000000005"/>
    <n v="0"/>
    <n v="1958.1600000000003"/>
    <x v="0"/>
  </r>
  <r>
    <s v="       103789"/>
    <s v="103789"/>
    <s v="       100226"/>
    <s v="FOTOAPARAT NIKON D5300"/>
    <x v="0"/>
    <s v="09.07.14"/>
    <s v="01.08.14"/>
    <n v="20"/>
    <n v="1"/>
    <n v="14670.34"/>
    <n v="13131.23"/>
    <n v="1539.1100000000001"/>
    <n v="5868.1360000000004"/>
    <x v="0"/>
  </r>
  <r>
    <s v="       103791"/>
    <s v="103791"/>
    <s v="       100088"/>
    <s v="CorelDraw Graphics Suite"/>
    <x v="3"/>
    <s v="24.01.14"/>
    <s v="01.02.14"/>
    <n v="25"/>
    <n v="1"/>
    <n v="581.25"/>
    <n v="581.25"/>
    <n v="0"/>
    <n v="232.5"/>
    <x v="0"/>
  </r>
  <r>
    <s v="       103792"/>
    <s v="103792"/>
    <s v="       102164"/>
    <s v="STOLAC NA KOTAČIMA"/>
    <x v="0"/>
    <s v="01.01.97"/>
    <s v="01.02.97"/>
    <n v="12.5"/>
    <n v="1"/>
    <n v="432.13"/>
    <n v="432.13"/>
    <n v="0"/>
    <n v="172.852"/>
    <x v="0"/>
  </r>
  <r>
    <s v="       103793"/>
    <s v="103793"/>
    <s v="       101920"/>
    <s v="STOL DODATAK KONF.+ NOGA"/>
    <x v="0"/>
    <s v="04.11.08"/>
    <s v="01.12.08"/>
    <n v="12.5"/>
    <n v="1"/>
    <n v="540.02"/>
    <n v="540.02"/>
    <n v="0"/>
    <n v="216.00800000000001"/>
    <x v="0"/>
  </r>
  <r>
    <s v="       103794"/>
    <s v="103794"/>
    <s v="       101156"/>
    <s v="ORMARIĆ ZA LAVABO"/>
    <x v="0"/>
    <s v="27.03.08"/>
    <s v="01.04.08"/>
    <n v="12.5"/>
    <n v="1"/>
    <n v="1525"/>
    <n v="1525"/>
    <n v="0"/>
    <n v="610"/>
    <x v="0"/>
  </r>
  <r>
    <s v="       103795"/>
    <s v="103795"/>
    <s v="       101300"/>
    <s v="Pokretna kazeta"/>
    <x v="1"/>
    <s v="09.07.04"/>
    <s v="01.08.04"/>
    <n v="12.5"/>
    <n v="1"/>
    <n v="941.55000000000007"/>
    <n v="941.55000000000007"/>
    <n v="0"/>
    <n v="376.62000000000006"/>
    <x v="0"/>
  </r>
  <r>
    <s v="       103796"/>
    <s v="103796"/>
    <s v="       101300"/>
    <s v="Pokretna kazeta"/>
    <x v="1"/>
    <s v="09.07.04"/>
    <s v="01.08.04"/>
    <n v="12.5"/>
    <n v="1"/>
    <n v="941.55000000000007"/>
    <n v="941.55000000000007"/>
    <n v="0"/>
    <n v="376.62000000000006"/>
    <x v="0"/>
  </r>
  <r>
    <s v="       103797"/>
    <s v="103797"/>
    <s v="       102018"/>
    <s v="STOL RADNI 160x80x72H"/>
    <x v="0"/>
    <s v="09.07.04"/>
    <s v="01.08.04"/>
    <n v="12.5"/>
    <n v="1"/>
    <n v="1430.04"/>
    <n v="1430.04"/>
    <n v="0"/>
    <n v="572.01599999999996"/>
    <x v="0"/>
  </r>
  <r>
    <s v="       103798"/>
    <s v="103798"/>
    <s v="       100185"/>
    <s v="FOTELJA NARANČASTA"/>
    <x v="0"/>
    <s v="13.12.01"/>
    <s v="01.01.02"/>
    <n v="12.5"/>
    <n v="1"/>
    <n v="2450"/>
    <n v="2450"/>
    <n v="0"/>
    <n v="980"/>
    <x v="0"/>
  </r>
  <r>
    <s v="       103799"/>
    <s v="103799"/>
    <s v="       101102"/>
    <s v="ORMARIĆ 91,5X45 + TOP"/>
    <x v="0"/>
    <s v="23.10.98"/>
    <s v="01.11.98"/>
    <n v="12.5"/>
    <n v="1"/>
    <n v="1177.3"/>
    <n v="1177.3"/>
    <n v="0"/>
    <n v="470.92"/>
    <x v="0"/>
  </r>
  <r>
    <s v="       103800"/>
    <s v="103800"/>
    <s v="       101100"/>
    <s v="ORMARIĆ 47X45 + TOP"/>
    <x v="0"/>
    <s v="23.10.98"/>
    <s v="01.11.98"/>
    <n v="12.5"/>
    <n v="1"/>
    <n v="756.4"/>
    <n v="756.4"/>
    <n v="0"/>
    <n v="302.56"/>
    <x v="0"/>
  </r>
  <r>
    <s v="       103801"/>
    <s v="103801"/>
    <s v="       101936"/>
    <s v="STOL KOMPJUTERSKI"/>
    <x v="0"/>
    <s v="11.03.98"/>
    <s v="01.04.98"/>
    <n v="12.5"/>
    <n v="1"/>
    <n v="1049.2"/>
    <n v="1049.2"/>
    <n v="0"/>
    <n v="419.68000000000006"/>
    <x v="0"/>
  </r>
  <r>
    <s v="       103802"/>
    <s v="103802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3804"/>
    <s v="103804"/>
    <s v="       101001"/>
    <s v="ORMAR SKAN OR 113"/>
    <x v="0"/>
    <s v="01.01.97"/>
    <s v="01.02.97"/>
    <n v="12.5"/>
    <n v="1"/>
    <n v="4239.1499999999996"/>
    <n v="4239.1499999999996"/>
    <n v="0"/>
    <n v="1695.6599999999999"/>
    <x v="0"/>
  </r>
  <r>
    <s v="       103805"/>
    <s v="103805"/>
    <s v="       101000"/>
    <s v="ORMAR SKAN OR 104"/>
    <x v="0"/>
    <s v="01.01.97"/>
    <s v="01.02.97"/>
    <n v="12.5"/>
    <n v="1"/>
    <n v="1130.45"/>
    <n v="1130.45"/>
    <n v="0"/>
    <n v="452.18000000000006"/>
    <x v="0"/>
  </r>
  <r>
    <s v="       103806"/>
    <s v="103806"/>
    <s v="       102589"/>
    <s v="VJEŠALICA DRVENA"/>
    <x v="0"/>
    <s v="01.01.97"/>
    <s v="01.02.97"/>
    <n v="12.5"/>
    <n v="1"/>
    <n v="56.57"/>
    <n v="56.57"/>
    <n v="0"/>
    <n v="22.628"/>
    <x v="0"/>
  </r>
  <r>
    <s v="       103807"/>
    <s v="103807"/>
    <s v="       102257"/>
    <s v="STOLICA N46 SA NASLONOM"/>
    <x v="0"/>
    <s v="01.01.97"/>
    <s v="01.02.97"/>
    <n v="12.5"/>
    <n v="1"/>
    <n v="226.25"/>
    <n v="226.25"/>
    <n v="0"/>
    <n v="90.5"/>
    <x v="0"/>
  </r>
  <r>
    <s v="       103808"/>
    <s v="103808"/>
    <s v="       102257"/>
    <s v="STOLICA N46 SA NASLONOM"/>
    <x v="0"/>
    <s v="01.01.97"/>
    <s v="01.02.97"/>
    <n v="12.5"/>
    <n v="1"/>
    <n v="226.25"/>
    <n v="226.25"/>
    <n v="0"/>
    <n v="90.5"/>
    <x v="0"/>
  </r>
  <r>
    <s v="       103812"/>
    <s v="103812"/>
    <s v="       100651"/>
    <s v="MONITOR 24&quot; DELL U2412M"/>
    <x v="2"/>
    <s v="11.06.14"/>
    <s v="01.07.14"/>
    <n v="25"/>
    <n v="1"/>
    <n v="1958.8700000000001"/>
    <n v="1958.8700000000001"/>
    <n v="0"/>
    <n v="783.54800000000012"/>
    <x v="0"/>
  </r>
  <r>
    <s v="       103814"/>
    <s v="103814"/>
    <s v="       101227"/>
    <s v="PISAČ HP PHOTOSMART 3210"/>
    <x v="2"/>
    <s v="12.09.06"/>
    <s v="01.10.06"/>
    <n v="25"/>
    <n v="1"/>
    <n v="2379"/>
    <n v="2379"/>
    <n v="0"/>
    <n v="951.6"/>
    <x v="0"/>
  </r>
  <r>
    <s v="       103815"/>
    <s v="103815"/>
    <s v="       102210"/>
    <s v="STOLAC UREDSKI CRNO/SIVI"/>
    <x v="0"/>
    <s v="25.10.05"/>
    <s v="01.11.05"/>
    <n v="12.5"/>
    <n v="1"/>
    <n v="763.78"/>
    <n v="763.78"/>
    <n v="0"/>
    <n v="305.512"/>
    <x v="0"/>
  </r>
  <r>
    <s v="       103816"/>
    <s v="103816"/>
    <s v="       102125"/>
    <s v="STOLAC DAKTILO SA RUKOH."/>
    <x v="0"/>
    <s v="23.10.98"/>
    <s v="01.11.98"/>
    <n v="12.5"/>
    <n v="1"/>
    <n v="878.4"/>
    <n v="878.4"/>
    <n v="0"/>
    <n v="351.36"/>
    <x v="0"/>
  </r>
  <r>
    <s v="       103817"/>
    <s v="103817"/>
    <s v="       100945"/>
    <s v="ORMAR LADIČARKA"/>
    <x v="0"/>
    <s v="23.10.98"/>
    <s v="01.11.98"/>
    <n v="12.5"/>
    <n v="1"/>
    <n v="1244.4000000000001"/>
    <n v="1244.4000000000001"/>
    <n v="0"/>
    <n v="497.76000000000005"/>
    <x v="0"/>
  </r>
  <r>
    <s v="       103818"/>
    <s v="103818"/>
    <s v="       101870"/>
    <s v="STOL + NOSAČ TIPKOVNICE"/>
    <x v="0"/>
    <s v="23.10.98"/>
    <s v="01.11.98"/>
    <n v="12.5"/>
    <n v="1"/>
    <n v="1342"/>
    <n v="1342"/>
    <n v="0"/>
    <n v="536.80000000000007"/>
    <x v="0"/>
  </r>
  <r>
    <s v="       103819"/>
    <s v="103819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3820"/>
    <s v="103820"/>
    <s v="       101148"/>
    <s v="ORMARIĆ UZ PIS. STOL 5LAD"/>
    <x v="0"/>
    <s v="01.01.97"/>
    <s v="01.02.97"/>
    <n v="12.5"/>
    <n v="1"/>
    <n v="353.26"/>
    <n v="353.26"/>
    <n v="0"/>
    <n v="141.304"/>
    <x v="0"/>
  </r>
  <r>
    <s v="       103821"/>
    <s v="103821"/>
    <s v="       102304"/>
    <s v="STOLIĆ UZ PIS. STOL"/>
    <x v="0"/>
    <s v="01.01.97"/>
    <s v="01.02.97"/>
    <n v="12.5"/>
    <n v="1"/>
    <n v="141.30000000000001"/>
    <n v="141.30000000000001"/>
    <n v="0"/>
    <n v="56.52000000000001"/>
    <x v="0"/>
  </r>
  <r>
    <s v="       103822"/>
    <s v="103822"/>
    <s v="       101148"/>
    <s v="ORMARIĆ UZ PIS. STOL 5LAD"/>
    <x v="0"/>
    <s v="01.01.97"/>
    <s v="01.02.97"/>
    <n v="12.5"/>
    <n v="1"/>
    <n v="353.26"/>
    <n v="353.26"/>
    <n v="0"/>
    <n v="141.304"/>
    <x v="0"/>
  </r>
  <r>
    <s v="       103823"/>
    <s v="103823"/>
    <s v="       101148"/>
    <s v="ORMARIĆ UZ PIS. STOL 5LAD"/>
    <x v="0"/>
    <s v="01.01.97"/>
    <s v="01.02.97"/>
    <n v="12.5"/>
    <n v="1"/>
    <n v="353.26"/>
    <n v="353.26"/>
    <n v="0"/>
    <n v="141.304"/>
    <x v="0"/>
  </r>
  <r>
    <s v="       103824"/>
    <s v="103824"/>
    <s v="       101974"/>
    <s v="STOL PISAĆI"/>
    <x v="0"/>
    <s v="01.01.97"/>
    <s v="01.02.97"/>
    <n v="12.5"/>
    <n v="1"/>
    <n v="616.61"/>
    <n v="616.61"/>
    <n v="0"/>
    <n v="246.64400000000001"/>
    <x v="0"/>
  </r>
  <r>
    <s v="       103825"/>
    <s v="103825"/>
    <s v="       101072"/>
    <s v="ORMAR ZA KNJIGE I ARHIVU"/>
    <x v="0"/>
    <s v="01.01.97"/>
    <s v="01.02.97"/>
    <n v="12.5"/>
    <n v="1"/>
    <n v="1130.46"/>
    <n v="1130.46"/>
    <n v="0"/>
    <n v="452.18400000000003"/>
    <x v="0"/>
  </r>
  <r>
    <s v="       103826"/>
    <s v="103826"/>
    <s v="       101072"/>
    <s v="ORMAR ZA KNJIGE I ARHIVU"/>
    <x v="0"/>
    <s v="01.01.97"/>
    <s v="01.02.97"/>
    <n v="12.5"/>
    <n v="1"/>
    <n v="1130.46"/>
    <n v="1130.46"/>
    <n v="0"/>
    <n v="452.18400000000003"/>
    <x v="0"/>
  </r>
  <r>
    <s v="       103827"/>
    <s v="103827"/>
    <s v="       101072"/>
    <s v="ORMAR ZA KNJIGE I ARHIVU"/>
    <x v="0"/>
    <s v="01.01.97"/>
    <s v="01.02.97"/>
    <n v="12.5"/>
    <n v="1"/>
    <n v="1130.46"/>
    <n v="1130.46"/>
    <n v="0"/>
    <n v="452.18400000000003"/>
    <x v="0"/>
  </r>
  <r>
    <s v="       103828"/>
    <s v="103828"/>
    <s v="       101072"/>
    <s v="ORMAR ZA KNJIGE I ARHIVU"/>
    <x v="0"/>
    <s v="01.01.97"/>
    <s v="01.02.97"/>
    <n v="12.5"/>
    <n v="1"/>
    <n v="1130.46"/>
    <n v="1130.46"/>
    <n v="0"/>
    <n v="452.18400000000003"/>
    <x v="0"/>
  </r>
  <r>
    <s v="       103829"/>
    <s v="103829"/>
    <s v="       101217"/>
    <s v="PISAČ HP DJ 9800D, A3"/>
    <x v="2"/>
    <s v="04.02.08"/>
    <s v="01.03.08"/>
    <n v="25"/>
    <n v="1"/>
    <n v="4206.5600000000004"/>
    <n v="4206.5600000000004"/>
    <n v="0"/>
    <n v="1682.6240000000003"/>
    <x v="0"/>
  </r>
  <r>
    <s v="       103830"/>
    <s v="103830"/>
    <s v="       100730"/>
    <s v="MONITOR SAMSUNG 24&quot;SM245B"/>
    <x v="2"/>
    <s v="29.10.08"/>
    <s v="01.11.08"/>
    <n v="25"/>
    <n v="1"/>
    <n v="2641.3"/>
    <n v="2641.3"/>
    <n v="0"/>
    <n v="1056.5200000000002"/>
    <x v="0"/>
  </r>
  <r>
    <s v="       103831"/>
    <s v="103831"/>
    <s v="       101582"/>
    <s v="RAČUNALO HP PROONE400"/>
    <x v="2"/>
    <s v="21.05.14"/>
    <s v="01.06.14"/>
    <n v="25"/>
    <n v="1"/>
    <n v="5393.21"/>
    <n v="5393.21"/>
    <n v="0"/>
    <n v="2157.2840000000001"/>
    <x v="0"/>
  </r>
  <r>
    <s v="       103832"/>
    <s v="103832"/>
    <s v="       102585"/>
    <s v="VJEŠALICA"/>
    <x v="1"/>
    <s v="21.11.07"/>
    <s v="01.12.07"/>
    <n v="12.5"/>
    <n v="1"/>
    <n v="300.86"/>
    <n v="300.86"/>
    <n v="0"/>
    <n v="120.34400000000001"/>
    <x v="0"/>
  </r>
  <r>
    <s v="       103833"/>
    <s v="103833"/>
    <s v="       101300"/>
    <s v="Pokretna kazeta"/>
    <x v="1"/>
    <s v="21.11.07"/>
    <s v="01.12.07"/>
    <n v="12.5"/>
    <n v="1"/>
    <n v="896.46"/>
    <n v="896.46"/>
    <n v="0"/>
    <n v="358.58400000000006"/>
    <x v="0"/>
  </r>
  <r>
    <s v="       103834"/>
    <s v="103834"/>
    <s v="       101300"/>
    <s v="Pokretna kazeta"/>
    <x v="1"/>
    <s v="21.11.07"/>
    <s v="01.12.07"/>
    <n v="12.5"/>
    <n v="1"/>
    <n v="896.46"/>
    <n v="896.46"/>
    <n v="0"/>
    <n v="358.58400000000006"/>
    <x v="0"/>
  </r>
  <r>
    <s v="       103835"/>
    <s v="103835"/>
    <s v="       102020"/>
    <s v="STOL RADNI 160x80xH72cm"/>
    <x v="0"/>
    <s v="21.11.07"/>
    <s v="01.12.07"/>
    <n v="12.5"/>
    <n v="1"/>
    <n v="1024.21"/>
    <n v="1024.21"/>
    <n v="0"/>
    <n v="409.68400000000003"/>
    <x v="0"/>
  </r>
  <r>
    <s v="       103836"/>
    <s v="103836"/>
    <s v="       102020"/>
    <s v="STOL RADNI 160x80xH72cm"/>
    <x v="0"/>
    <s v="21.11.07"/>
    <s v="01.12.07"/>
    <n v="12.5"/>
    <n v="1"/>
    <n v="1024.21"/>
    <n v="1024.21"/>
    <n v="0"/>
    <n v="409.68400000000003"/>
    <x v="0"/>
  </r>
  <r>
    <s v="       103837"/>
    <s v="103837"/>
    <s v="       101300"/>
    <s v="Pokretna kazeta"/>
    <x v="1"/>
    <s v="21.11.07"/>
    <s v="01.12.07"/>
    <n v="12.5"/>
    <n v="1"/>
    <n v="896.46"/>
    <n v="896.46"/>
    <n v="0"/>
    <n v="358.58400000000006"/>
    <x v="0"/>
  </r>
  <r>
    <s v="       103838"/>
    <s v="103838"/>
    <s v="       102209"/>
    <s v="STOLAC UREDSKI CRNI"/>
    <x v="0"/>
    <s v="21.11.07"/>
    <s v="01.12.07"/>
    <n v="12.5"/>
    <n v="1"/>
    <n v="2078.4900000000002"/>
    <n v="2078.4900000000002"/>
    <n v="0"/>
    <n v="831.39600000000019"/>
    <x v="0"/>
  </r>
  <r>
    <s v="       103839"/>
    <s v="103839"/>
    <s v="       102209"/>
    <s v="STOLAC UREDSKI CRNI"/>
    <x v="0"/>
    <s v="21.11.07"/>
    <s v="01.12.07"/>
    <n v="12.5"/>
    <n v="1"/>
    <n v="2078.4900000000002"/>
    <n v="2078.4900000000002"/>
    <n v="0"/>
    <n v="831.39600000000019"/>
    <x v="0"/>
  </r>
  <r>
    <s v="       103840"/>
    <s v="103840"/>
    <s v="       100958"/>
    <s v="ORMAR NISKI S DRV.VRATIMA"/>
    <x v="0"/>
    <s v="21.11.07"/>
    <s v="01.12.07"/>
    <n v="12.5"/>
    <n v="1"/>
    <n v="1012.4"/>
    <n v="1012.4"/>
    <n v="0"/>
    <n v="404.96000000000004"/>
    <x v="0"/>
  </r>
  <r>
    <s v="       103841"/>
    <s v="103841"/>
    <s v="       101043"/>
    <s v="ORMAR VISOKI S DRV.I STAK"/>
    <x v="0"/>
    <s v="21.11.07"/>
    <s v="01.12.07"/>
    <n v="12.5"/>
    <n v="1"/>
    <n v="2360.85"/>
    <n v="2360.85"/>
    <n v="0"/>
    <n v="944.34"/>
    <x v="0"/>
  </r>
  <r>
    <s v="       103842"/>
    <s v="103842"/>
    <s v="       101044"/>
    <s v="ORMAR VISOKI S DRV.VRATIM"/>
    <x v="0"/>
    <s v="21.11.07"/>
    <s v="01.12.07"/>
    <n v="12.5"/>
    <n v="1"/>
    <n v="1965.76"/>
    <n v="1965.76"/>
    <n v="0"/>
    <n v="786.30400000000009"/>
    <x v="0"/>
  </r>
  <r>
    <s v="       103843"/>
    <s v="103843"/>
    <s v="       101044"/>
    <s v="ORMAR VISOKI S DRV.VRATIM"/>
    <x v="0"/>
    <s v="21.11.07"/>
    <s v="01.12.07"/>
    <n v="12.5"/>
    <n v="1"/>
    <n v="1965.76"/>
    <n v="1965.76"/>
    <n v="0"/>
    <n v="786.30400000000009"/>
    <x v="0"/>
  </r>
  <r>
    <s v="       103844"/>
    <s v="103844"/>
    <s v="       102209"/>
    <s v="STOLAC UREDSKI CRNI"/>
    <x v="0"/>
    <s v="21.11.07"/>
    <s v="01.12.07"/>
    <n v="12.5"/>
    <n v="1"/>
    <n v="2078.4900000000002"/>
    <n v="2078.4900000000002"/>
    <n v="0"/>
    <n v="831.39600000000019"/>
    <x v="0"/>
  </r>
  <r>
    <s v="       103845"/>
    <s v="103845"/>
    <s v="       100623"/>
    <s v="MONIT.SAMSUNG 20&quot; 2043BW"/>
    <x v="2"/>
    <s v="18.02.08"/>
    <s v="01.03.08"/>
    <n v="25"/>
    <n v="1"/>
    <n v="2097.1799999999998"/>
    <n v="2097.1799999999998"/>
    <n v="0"/>
    <n v="838.87199999999996"/>
    <x v="0"/>
  </r>
  <r>
    <s v="       103846"/>
    <s v="103846"/>
    <s v="       101530"/>
    <s v="RAČ.MB INTEL DP35DPM*ATX"/>
    <x v="2"/>
    <s v="18.02.08"/>
    <s v="01.03.08"/>
    <n v="25"/>
    <n v="1"/>
    <n v="8034.97"/>
    <n v="8034.97"/>
    <n v="0"/>
    <n v="3213.9880000000003"/>
    <x v="0"/>
  </r>
  <r>
    <s v="       103848"/>
    <s v="103848"/>
    <s v="       102213"/>
    <s v="STOLAC UREDSKI SIVI"/>
    <x v="0"/>
    <s v="20.04.06"/>
    <s v="01.05.06"/>
    <n v="12.5"/>
    <n v="1"/>
    <n v="715.9"/>
    <n v="715.9"/>
    <n v="0"/>
    <n v="286.36"/>
    <x v="0"/>
  </r>
  <r>
    <s v="       103849"/>
    <s v="103849"/>
    <s v="       101300"/>
    <s v="Pokretna kazeta"/>
    <x v="1"/>
    <s v="20.04.06"/>
    <s v="01.05.06"/>
    <n v="12.5"/>
    <n v="1"/>
    <n v="896.46"/>
    <n v="896.46"/>
    <n v="0"/>
    <n v="358.58400000000006"/>
    <x v="0"/>
  </r>
  <r>
    <s v="       103850"/>
    <s v="103850"/>
    <s v="       102026"/>
    <s v="STOL RADNI 180x80"/>
    <x v="0"/>
    <s v="20.04.06"/>
    <s v="01.05.06"/>
    <n v="12.5"/>
    <n v="1"/>
    <n v="878.2"/>
    <n v="878.2"/>
    <n v="0"/>
    <n v="351.28000000000003"/>
    <x v="0"/>
  </r>
  <r>
    <s v="       103851"/>
    <s v="103851"/>
    <s v="       100177"/>
    <s v="FOTELJA KOŽNA CRNA"/>
    <x v="0"/>
    <s v="19.07.00"/>
    <s v="01.08.00"/>
    <n v="12.5"/>
    <n v="1"/>
    <n v="1854.52"/>
    <n v="1854.52"/>
    <n v="0"/>
    <n v="741.80799999999999"/>
    <x v="0"/>
  </r>
  <r>
    <s v="       103856"/>
    <s v="103856"/>
    <s v="       101981"/>
    <s v="STOL PISAĆI ORAH PT323"/>
    <x v="0"/>
    <s v="01.01.97"/>
    <s v="01.02.97"/>
    <n v="12.5"/>
    <n v="1"/>
    <n v="3368.5"/>
    <n v="3368.5"/>
    <n v="0"/>
    <n v="1347.4"/>
    <x v="0"/>
  </r>
  <r>
    <s v="       103857"/>
    <s v="103857"/>
    <s v="       101942"/>
    <s v="STOL KONFERENC. ORAH"/>
    <x v="0"/>
    <s v="01.01.97"/>
    <s v="01.02.97"/>
    <n v="12.5"/>
    <n v="1"/>
    <n v="1050.46"/>
    <n v="1050.46"/>
    <n v="0"/>
    <n v="420.18400000000003"/>
    <x v="0"/>
  </r>
  <r>
    <s v="       103863"/>
    <s v="103863"/>
    <s v="       100004"/>
    <s v="ADVANCE FINITE ELEM.GROUN"/>
    <x v="1"/>
    <s v="16.01.07"/>
    <s v="01.02.07"/>
    <n v="25"/>
    <n v="1"/>
    <n v="27503.89"/>
    <n v="27503.89"/>
    <n v="0"/>
    <n v="11001.556"/>
    <x v="0"/>
  </r>
  <r>
    <s v="       103864"/>
    <s v="103864"/>
    <s v="       100651"/>
    <s v="MONITOR 24&quot; DELL U2412M"/>
    <x v="2"/>
    <s v="21.11.14"/>
    <s v="01.12.14"/>
    <n v="25"/>
    <n v="1"/>
    <n v="1958.8700000000001"/>
    <n v="1958.8700000000001"/>
    <n v="0"/>
    <n v="783.54800000000012"/>
    <x v="0"/>
  </r>
  <r>
    <s v="       103865"/>
    <s v="103865"/>
    <s v="       101619"/>
    <s v="RAČUNALO PRODESK 490G1"/>
    <x v="2"/>
    <s v="21.11.14"/>
    <s v="01.12.14"/>
    <n v="25"/>
    <n v="1"/>
    <n v="6752.04"/>
    <n v="6752.04"/>
    <n v="0"/>
    <n v="2700.8160000000003"/>
    <x v="0"/>
  </r>
  <r>
    <s v="       103868"/>
    <s v="103868"/>
    <s v="       100175"/>
    <s v="FOTELJA KONFERENCIJSKA"/>
    <x v="0"/>
    <s v="20.02.01"/>
    <s v="01.03.01"/>
    <n v="12.5"/>
    <n v="1"/>
    <n v="1769"/>
    <n v="1769"/>
    <n v="0"/>
    <n v="707.6"/>
    <x v="0"/>
  </r>
  <r>
    <s v="       103869"/>
    <s v="103869"/>
    <s v="       100175"/>
    <s v="FOTELJA KONFERENCIJSKA"/>
    <x v="0"/>
    <s v="20.02.01"/>
    <s v="01.03.01"/>
    <n v="12.5"/>
    <n v="1"/>
    <n v="1769"/>
    <n v="1769"/>
    <n v="0"/>
    <n v="707.6"/>
    <x v="0"/>
  </r>
  <r>
    <s v="       103870"/>
    <s v="103870"/>
    <s v="       100176"/>
    <s v="FOTELJA KOŽNA"/>
    <x v="0"/>
    <s v="20.02.01"/>
    <s v="01.03.01"/>
    <n v="12.5"/>
    <n v="1"/>
    <n v="3172"/>
    <n v="3172"/>
    <n v="0"/>
    <n v="1268.8000000000002"/>
    <x v="0"/>
  </r>
  <r>
    <s v="       103871"/>
    <s v="103871"/>
    <s v="       100480"/>
    <s v="LADIČAR S 4 LADICE"/>
    <x v="0"/>
    <s v="20.02.01"/>
    <s v="01.03.01"/>
    <n v="12.5"/>
    <n v="1"/>
    <n v="2098.4"/>
    <n v="2098.4"/>
    <n v="0"/>
    <n v="839.36000000000013"/>
    <x v="0"/>
  </r>
  <r>
    <s v="       103872"/>
    <s v="103872"/>
    <s v="       101903"/>
    <s v="STOL DAKTILO"/>
    <x v="0"/>
    <s v="20.02.01"/>
    <s v="01.03.01"/>
    <n v="12.5"/>
    <n v="1"/>
    <n v="1671.4"/>
    <n v="1671.4"/>
    <n v="0"/>
    <n v="668.56000000000006"/>
    <x v="0"/>
  </r>
  <r>
    <s v="       103873"/>
    <s v="103873"/>
    <s v="       101912"/>
    <s v="STOL DAKTILO+IZVLAČ.LADIC"/>
    <x v="0"/>
    <s v="20.02.01"/>
    <s v="01.03.01"/>
    <n v="12.5"/>
    <n v="1"/>
    <n v="2244.8000000000002"/>
    <n v="2244.8000000000002"/>
    <n v="0"/>
    <n v="897.92000000000007"/>
    <x v="0"/>
  </r>
  <r>
    <s v="       103874"/>
    <s v="103874"/>
    <s v="       101881"/>
    <s v="STOL 200x100x75"/>
    <x v="0"/>
    <s v="20.02.01"/>
    <s v="01.03.01"/>
    <n v="12.5"/>
    <n v="1"/>
    <n v="3599"/>
    <n v="3599"/>
    <n v="0"/>
    <n v="1439.6000000000001"/>
    <x v="0"/>
  </r>
  <r>
    <s v="       103878"/>
    <s v="103878"/>
    <s v="       102573"/>
    <s v="VITRINA USTAKLJENA s.405"/>
    <x v="0"/>
    <s v="01.01.97"/>
    <s v="01.02.97"/>
    <n v="12.5"/>
    <n v="1"/>
    <n v="847.79"/>
    <n v="847.79"/>
    <n v="0"/>
    <n v="339.11599999999999"/>
    <x v="0"/>
  </r>
  <r>
    <s v="       103879"/>
    <s v="103879"/>
    <s v="       102573"/>
    <s v="VITRINA USTAKLJENA s.405"/>
    <x v="0"/>
    <s v="01.01.97"/>
    <s v="01.02.97"/>
    <n v="12.5"/>
    <n v="1"/>
    <n v="847.79"/>
    <n v="847.79"/>
    <n v="0"/>
    <n v="339.11599999999999"/>
    <x v="0"/>
  </r>
  <r>
    <s v="       103880"/>
    <s v="103880"/>
    <s v="       102573"/>
    <s v="VITRINA USTAKLJENA s.405"/>
    <x v="0"/>
    <s v="01.01.97"/>
    <s v="01.02.97"/>
    <n v="12.5"/>
    <n v="1"/>
    <n v="847.79"/>
    <n v="847.79"/>
    <n v="0"/>
    <n v="339.11599999999999"/>
    <x v="0"/>
  </r>
  <r>
    <s v="       103881"/>
    <s v="103881"/>
    <s v="       102573"/>
    <s v="VITRINA USTAKLJENA s.405"/>
    <x v="0"/>
    <s v="01.01.97"/>
    <s v="01.02.97"/>
    <n v="12.5"/>
    <n v="1"/>
    <n v="847.79"/>
    <n v="847.79"/>
    <n v="0"/>
    <n v="339.11599999999999"/>
    <x v="0"/>
  </r>
  <r>
    <s v="       103882"/>
    <s v="103882"/>
    <s v="       102573"/>
    <s v="VITRINA USTAKLJENA s.405"/>
    <x v="0"/>
    <s v="01.01.97"/>
    <s v="01.02.97"/>
    <n v="12.5"/>
    <n v="1"/>
    <n v="847.79"/>
    <n v="847.79"/>
    <n v="0"/>
    <n v="339.11599999999999"/>
    <x v="0"/>
  </r>
  <r>
    <s v="       103883"/>
    <s v="103883"/>
    <s v="       102585"/>
    <s v="VJEŠALICA"/>
    <x v="0"/>
    <s v="22.11.10"/>
    <s v="01.12.10"/>
    <n v="12.5"/>
    <n v="1"/>
    <n v="646.99"/>
    <n v="646.99"/>
    <n v="0"/>
    <n v="258.79599999999999"/>
    <x v="0"/>
  </r>
  <r>
    <s v="       103884"/>
    <s v="103884"/>
    <s v="       100475"/>
    <s v="LADIČAR POKRETNI 3L"/>
    <x v="0"/>
    <s v="21.11.00"/>
    <s v="01.12.00"/>
    <n v="12.5"/>
    <n v="1"/>
    <n v="1681.16"/>
    <n v="1681.16"/>
    <n v="0"/>
    <n v="672.46400000000006"/>
    <x v="0"/>
  </r>
  <r>
    <s v="       103885"/>
    <s v="103885"/>
    <s v="       101677"/>
    <s v="SCANER CANON LiDE 25"/>
    <x v="2"/>
    <s v="05.01.07"/>
    <s v="01.02.07"/>
    <n v="25"/>
    <n v="1"/>
    <n v="378.2"/>
    <n v="378.2"/>
    <n v="0"/>
    <n v="151.28"/>
    <x v="0"/>
  </r>
  <r>
    <s v="       103886"/>
    <s v="103886"/>
    <s v="       102159"/>
    <s v="STOLAC KOŽNI"/>
    <x v="0"/>
    <s v="21.11.00"/>
    <s v="01.12.00"/>
    <n v="12.5"/>
    <n v="1"/>
    <n v="1708"/>
    <n v="1708"/>
    <n v="0"/>
    <n v="683.2"/>
    <x v="0"/>
  </r>
  <r>
    <s v="       103887"/>
    <s v="103887"/>
    <s v="       102159"/>
    <s v="STOLAC KOŽNI"/>
    <x v="0"/>
    <s v="21.11.00"/>
    <s v="01.12.00"/>
    <n v="12.5"/>
    <n v="1"/>
    <n v="1708"/>
    <n v="1708"/>
    <n v="0"/>
    <n v="683.2"/>
    <x v="0"/>
  </r>
  <r>
    <s v="       103888"/>
    <s v="103888"/>
    <s v="       100182"/>
    <s v="FOTELJA KOŽNA SA RUKON."/>
    <x v="0"/>
    <s v="21.11.00"/>
    <s v="01.12.00"/>
    <n v="12.5"/>
    <n v="1"/>
    <n v="2928"/>
    <n v="2928"/>
    <n v="0"/>
    <n v="1171.2"/>
    <x v="0"/>
  </r>
  <r>
    <s v="       103889"/>
    <s v="103889"/>
    <s v="       101013"/>
    <s v="ORMAR STAKLENI + PLOČE UK"/>
    <x v="0"/>
    <s v="21.11.00"/>
    <s v="01.12.00"/>
    <n v="12.5"/>
    <n v="1"/>
    <n v="2196"/>
    <n v="2196"/>
    <n v="0"/>
    <n v="878.40000000000009"/>
    <x v="0"/>
  </r>
  <r>
    <s v="       103890"/>
    <s v="103890"/>
    <s v="       100870"/>
    <s v="ORMAR 282/45"/>
    <x v="0"/>
    <s v="21.11.00"/>
    <s v="01.12.00"/>
    <n v="12.5"/>
    <n v="1"/>
    <n v="11077.62"/>
    <n v="11077.62"/>
    <n v="0"/>
    <n v="4431.0480000000007"/>
    <x v="0"/>
  </r>
  <r>
    <s v="       103891"/>
    <s v="103891"/>
    <s v="       100939"/>
    <s v="ORMAR JEDNOSTRANI"/>
    <x v="0"/>
    <s v="21.11.00"/>
    <s v="01.12.00"/>
    <n v="12.5"/>
    <n v="1"/>
    <n v="3477"/>
    <n v="3477"/>
    <n v="0"/>
    <n v="1390.8000000000002"/>
    <x v="0"/>
  </r>
  <r>
    <s v="       103892"/>
    <s v="103892"/>
    <s v="       101300"/>
    <s v="Pokretna kazeta"/>
    <x v="1"/>
    <s v="18.01.08"/>
    <s v="01.02.08"/>
    <n v="12.5"/>
    <n v="1"/>
    <n v="896.46"/>
    <n v="896.46"/>
    <n v="0"/>
    <n v="358.58400000000006"/>
    <x v="0"/>
  </r>
  <r>
    <s v="       103893"/>
    <s v="103893"/>
    <s v="       101907"/>
    <s v="STOL DAKTILO S IZVLAČ.PLO"/>
    <x v="0"/>
    <s v="21.11.00"/>
    <s v="01.12.00"/>
    <n v="12.5"/>
    <n v="1"/>
    <n v="2610.8000000000002"/>
    <n v="2610.8000000000002"/>
    <n v="0"/>
    <n v="1044.3200000000002"/>
    <x v="0"/>
  </r>
  <r>
    <s v="       103894"/>
    <s v="103894"/>
    <s v="       101886"/>
    <s v="STOL 200x95"/>
    <x v="0"/>
    <s v="21.11.00"/>
    <s v="01.12.00"/>
    <n v="12.5"/>
    <n v="1"/>
    <n v="3599"/>
    <n v="3599"/>
    <n v="0"/>
    <n v="1439.6000000000001"/>
    <x v="0"/>
  </r>
  <r>
    <s v="       103896"/>
    <s v="103896"/>
    <s v="       100619"/>
    <s v="MON.SAMSUNG 22&quot; SM225BW"/>
    <x v="2"/>
    <s v="28.02.08"/>
    <s v="01.03.08"/>
    <n v="25"/>
    <n v="1"/>
    <n v="2098.2800000000002"/>
    <n v="2098.2800000000002"/>
    <n v="0"/>
    <n v="839.31200000000013"/>
    <x v="0"/>
  </r>
  <r>
    <s v="       103899"/>
    <s v="103899"/>
    <s v="       102286"/>
    <s v="STOLICE DRVENE ŠTOKRLI"/>
    <x v="0"/>
    <s v="01.01.97"/>
    <s v="01.02.97"/>
    <n v="12.5"/>
    <n v="1"/>
    <n v="226.07"/>
    <n v="226.07"/>
    <n v="0"/>
    <n v="90.427999999999997"/>
    <x v="0"/>
  </r>
  <r>
    <s v="       103900"/>
    <s v="103900"/>
    <s v="       102159"/>
    <s v="STOLAC KOŽNI"/>
    <x v="0"/>
    <s v="21.11.00"/>
    <s v="01.12.00"/>
    <n v="12.5"/>
    <n v="1"/>
    <n v="1708"/>
    <n v="1708"/>
    <n v="0"/>
    <n v="683.2"/>
    <x v="0"/>
  </r>
  <r>
    <s v="       103901"/>
    <s v="103901"/>
    <s v="       102159"/>
    <s v="STOLAC KOŽNI"/>
    <x v="0"/>
    <s v="21.11.00"/>
    <s v="01.12.00"/>
    <n v="12.5"/>
    <n v="1"/>
    <n v="1708"/>
    <n v="1708"/>
    <n v="0"/>
    <n v="683.2"/>
    <x v="0"/>
  </r>
  <r>
    <s v="       103902"/>
    <s v="103902"/>
    <s v="       100198"/>
    <s v="FOTELJA UREDSKA SIVA"/>
    <x v="0"/>
    <s v="26.10.01"/>
    <s v="01.11.01"/>
    <n v="12.5"/>
    <n v="1"/>
    <n v="1123.25"/>
    <n v="1123.25"/>
    <n v="0"/>
    <n v="449.3"/>
    <x v="0"/>
  </r>
  <r>
    <s v="       103903"/>
    <s v="103903"/>
    <s v="       101995"/>
    <s v="STOL PRIMO 1400x650x740"/>
    <x v="0"/>
    <s v="01.01.97"/>
    <s v="01.02.97"/>
    <n v="12.5"/>
    <n v="1"/>
    <n v="1022.76"/>
    <n v="1022.76"/>
    <n v="0"/>
    <n v="409.10400000000004"/>
    <x v="0"/>
  </r>
  <r>
    <s v="       103904"/>
    <s v="103904"/>
    <s v="       100467"/>
    <s v="LADIČAR 3L POKRETNI"/>
    <x v="0"/>
    <s v="21.11.00"/>
    <s v="01.12.00"/>
    <n v="12.5"/>
    <n v="1"/>
    <n v="1681.16"/>
    <n v="1681.16"/>
    <n v="0"/>
    <n v="672.46400000000006"/>
    <x v="0"/>
  </r>
  <r>
    <s v="       103905"/>
    <s v="103905"/>
    <s v="       101911"/>
    <s v="STOL DAKTILO+IZVL.POLICA"/>
    <x v="0"/>
    <s v="21.11.00"/>
    <s v="01.12.00"/>
    <n v="12.5"/>
    <n v="1"/>
    <n v="2635.2000000000003"/>
    <n v="2635.2000000000003"/>
    <n v="0"/>
    <n v="1054.0800000000002"/>
    <x v="0"/>
  </r>
  <r>
    <s v="       103906"/>
    <s v="103906"/>
    <s v="       100467"/>
    <s v="LADIČAR 3L POKRETNI"/>
    <x v="0"/>
    <s v="21.11.00"/>
    <s v="01.12.00"/>
    <n v="12.5"/>
    <n v="1"/>
    <n v="1681.16"/>
    <n v="1681.16"/>
    <n v="0"/>
    <n v="672.46400000000006"/>
    <x v="0"/>
  </r>
  <r>
    <s v="       103907"/>
    <s v="103907"/>
    <s v="       101886"/>
    <s v="STOL 200x95"/>
    <x v="0"/>
    <s v="21.11.00"/>
    <s v="01.12.00"/>
    <n v="12.5"/>
    <n v="1"/>
    <n v="3599"/>
    <n v="3599"/>
    <n v="0"/>
    <n v="1439.6000000000001"/>
    <x v="0"/>
  </r>
  <r>
    <s v="       103908"/>
    <s v="103908"/>
    <s v="       100876"/>
    <s v="ORMAR 60/45/204"/>
    <x v="0"/>
    <s v="21.11.00"/>
    <s v="01.12.00"/>
    <n v="12.5"/>
    <n v="1"/>
    <n v="2061.8000000000002"/>
    <n v="2061.8000000000002"/>
    <n v="0"/>
    <n v="824.72000000000014"/>
    <x v="0"/>
  </r>
  <r>
    <s v="       103909"/>
    <s v="103909"/>
    <s v="       100866"/>
    <s v="ORMAR 191/45/206"/>
    <x v="0"/>
    <s v="21.11.00"/>
    <s v="01.12.00"/>
    <n v="12.5"/>
    <n v="1"/>
    <n v="7790.92"/>
    <n v="7790.92"/>
    <n v="0"/>
    <n v="3116.3680000000004"/>
    <x v="0"/>
  </r>
  <r>
    <s v="       103910"/>
    <s v="103910"/>
    <s v="       100865"/>
    <s v="ORMAR 159/45/206"/>
    <x v="0"/>
    <s v="21.11.00"/>
    <s v="01.12.00"/>
    <n v="12.5"/>
    <n v="1"/>
    <n v="6856.4000000000005"/>
    <n v="6856.4000000000005"/>
    <n v="0"/>
    <n v="2742.5600000000004"/>
    <x v="0"/>
  </r>
  <r>
    <s v="       103911"/>
    <s v="103911"/>
    <s v="       100152"/>
    <s v="ELEM.KUHINJ.DOLJNI+SUDOPE"/>
    <x v="1"/>
    <s v="21.11.00"/>
    <s v="01.12.00"/>
    <n v="12.5"/>
    <n v="1"/>
    <n v="5969.46"/>
    <n v="5969.46"/>
    <n v="0"/>
    <n v="2387.7840000000001"/>
    <x v="0"/>
  </r>
  <r>
    <s v="       103912"/>
    <s v="103912"/>
    <s v="       100153"/>
    <s v="ELEM.KUHINJ.GORNJI"/>
    <x v="1"/>
    <s v="21.11.00"/>
    <s v="01.12.00"/>
    <n v="12.5"/>
    <n v="1"/>
    <n v="2840.16"/>
    <n v="2840.16"/>
    <n v="0"/>
    <n v="1136.0640000000001"/>
    <x v="0"/>
  </r>
  <r>
    <s v="       103913"/>
    <s v="103913"/>
    <s v="       100655"/>
    <s v="MONITOR 24&quot; HP LA2405wg"/>
    <x v="2"/>
    <s v="05.10.10"/>
    <s v="01.11.10"/>
    <n v="25"/>
    <n v="1"/>
    <n v="2197.9500000000003"/>
    <n v="2197.9500000000003"/>
    <n v="0"/>
    <n v="879.18000000000018"/>
    <x v="0"/>
  </r>
  <r>
    <s v="       103916"/>
    <s v="103916"/>
    <s v="       101801"/>
    <s v="SOFTWARE LogPlot 2005"/>
    <x v="3"/>
    <s v="09.10.07"/>
    <s v="01.11.07"/>
    <n v="25"/>
    <n v="1"/>
    <n v="5203.87"/>
    <n v="5203.87"/>
    <n v="0"/>
    <n v="2081.5480000000002"/>
    <x v="0"/>
  </r>
  <r>
    <s v="       103917"/>
    <s v="103917"/>
    <s v="       101266"/>
    <s v="PLOČA MAGN.BIJELA 200X100"/>
    <x v="1"/>
    <s v="23.09.03"/>
    <s v="01.10.03"/>
    <n v="12.5"/>
    <n v="1"/>
    <n v="1912.3500000000001"/>
    <n v="1912.3500000000001"/>
    <n v="0"/>
    <n v="764.94"/>
    <x v="0"/>
  </r>
  <r>
    <s v="       103918"/>
    <s v="103918"/>
    <s v="       101316"/>
    <s v="POLICA IZVLAČNA"/>
    <x v="0"/>
    <s v="22.09.99"/>
    <s v="01.10.99"/>
    <n v="12.5"/>
    <n v="1"/>
    <n v="483.13"/>
    <n v="483.13"/>
    <n v="0"/>
    <n v="193.25200000000001"/>
    <x v="0"/>
  </r>
  <r>
    <s v="       103919"/>
    <s v="103919"/>
    <s v="       101381"/>
    <s v="PRODUŽETAK ZA STOL"/>
    <x v="0"/>
    <s v="22.09.99"/>
    <s v="01.10.99"/>
    <n v="12.5"/>
    <n v="1"/>
    <n v="1145.54"/>
    <n v="1145.54"/>
    <n v="0"/>
    <n v="458.21600000000001"/>
    <x v="0"/>
  </r>
  <r>
    <s v="       103920"/>
    <s v="103920"/>
    <s v="       100177"/>
    <s v="FOTELJA KOŽNA CRNA"/>
    <x v="0"/>
    <s v="22.09.99"/>
    <s v="01.10.99"/>
    <n v="12.5"/>
    <n v="1"/>
    <n v="1947.9"/>
    <n v="1947.9"/>
    <n v="0"/>
    <n v="779.16000000000008"/>
    <x v="0"/>
  </r>
  <r>
    <s v="       103921"/>
    <s v="103921"/>
    <s v="       100177"/>
    <s v="FOTELJA KOŽNA CRNA"/>
    <x v="0"/>
    <s v="22.09.99"/>
    <s v="01.10.99"/>
    <n v="12.5"/>
    <n v="1"/>
    <n v="1947.9"/>
    <n v="1947.9"/>
    <n v="0"/>
    <n v="779.16000000000008"/>
    <x v="0"/>
  </r>
  <r>
    <s v="       103922"/>
    <s v="103922"/>
    <s v="       100181"/>
    <s v="FOTELJA KOŽNA S DRV.RUKOH"/>
    <x v="0"/>
    <s v="22.09.99"/>
    <s v="01.10.99"/>
    <n v="12.5"/>
    <n v="1"/>
    <n v="3435.7000000000003"/>
    <n v="3435.7000000000003"/>
    <n v="0"/>
    <n v="1374.2800000000002"/>
    <x v="0"/>
  </r>
  <r>
    <s v="       103923"/>
    <s v="103923"/>
    <s v="       100990"/>
    <s v="ORMAR SA 10 LADICA"/>
    <x v="0"/>
    <s v="16.10.01"/>
    <s v="01.11.01"/>
    <n v="12.5"/>
    <n v="1"/>
    <n v="12856.12"/>
    <n v="12856.12"/>
    <n v="0"/>
    <n v="5142.4480000000003"/>
    <x v="0"/>
  </r>
  <r>
    <s v="       103924"/>
    <s v="103924"/>
    <s v="       100961"/>
    <s v="ORMAR ON5 ZA NACRT. METAL"/>
    <x v="0"/>
    <s v="01.01.97"/>
    <s v="01.02.97"/>
    <n v="12.5"/>
    <n v="1"/>
    <n v="2696.09"/>
    <n v="2696.09"/>
    <n v="0"/>
    <n v="1078.4360000000001"/>
    <x v="0"/>
  </r>
  <r>
    <s v="       103926"/>
    <s v="103926"/>
    <s v="       100863"/>
    <s v="ORMAR 120x210"/>
    <x v="0"/>
    <s v="22.09.99"/>
    <s v="01.10.99"/>
    <n v="12.5"/>
    <n v="1"/>
    <n v="13420"/>
    <n v="13420"/>
    <n v="0"/>
    <n v="5368"/>
    <x v="0"/>
  </r>
  <r>
    <s v="       103927"/>
    <s v="103927"/>
    <s v="       100992"/>
    <s v="ORMAR SA DRVENIM VRATIMA"/>
    <x v="0"/>
    <s v="22.09.99"/>
    <s v="01.10.99"/>
    <n v="12.5"/>
    <n v="1"/>
    <n v="1726.23"/>
    <n v="1726.23"/>
    <n v="0"/>
    <n v="690.49200000000008"/>
    <x v="0"/>
  </r>
  <r>
    <s v="       103928"/>
    <s v="103928"/>
    <s v="       100992"/>
    <s v="ORMAR SA DRVENIM VRATIMA"/>
    <x v="0"/>
    <s v="22.09.99"/>
    <s v="01.10.99"/>
    <n v="12.5"/>
    <n v="1"/>
    <n v="1726.23"/>
    <n v="1726.23"/>
    <n v="0"/>
    <n v="690.49200000000008"/>
    <x v="0"/>
  </r>
  <r>
    <s v="       103929"/>
    <s v="103929"/>
    <s v="       100992"/>
    <s v="ORMAR SA DRVENIM VRATIMA"/>
    <x v="0"/>
    <s v="22.09.99"/>
    <s v="01.10.99"/>
    <n v="12.5"/>
    <n v="1"/>
    <n v="1726.22"/>
    <n v="1726.22"/>
    <n v="0"/>
    <n v="690.48800000000006"/>
    <x v="0"/>
  </r>
  <r>
    <s v="       103930"/>
    <s v="103930"/>
    <s v="       100897"/>
    <s v="ORMAR DRVENA VRATA JEDNOK"/>
    <x v="0"/>
    <s v="22.09.99"/>
    <s v="01.10.99"/>
    <n v="12.5"/>
    <n v="1"/>
    <n v="2601.27"/>
    <n v="2601.27"/>
    <n v="0"/>
    <n v="1040.508"/>
    <x v="0"/>
  </r>
  <r>
    <s v="       103931"/>
    <s v="103931"/>
    <s v="       100895"/>
    <s v="ORMAR DRVEN.VRATA JEDNOK."/>
    <x v="0"/>
    <s v="22.09.99"/>
    <s v="01.10.99"/>
    <n v="12.5"/>
    <n v="1"/>
    <n v="1670.54"/>
    <n v="1670.54"/>
    <n v="0"/>
    <n v="668.21600000000001"/>
    <x v="0"/>
  </r>
  <r>
    <s v="       103932"/>
    <s v="103932"/>
    <s v="       101009"/>
    <s v="ORMAR STAKL.VRATA JEDNOK."/>
    <x v="0"/>
    <s v="22.09.99"/>
    <s v="01.10.99"/>
    <n v="12.5"/>
    <n v="1"/>
    <n v="1805.78"/>
    <n v="1805.78"/>
    <n v="0"/>
    <n v="722.31200000000001"/>
    <x v="0"/>
  </r>
  <r>
    <s v="       103933"/>
    <s v="103933"/>
    <s v="       101008"/>
    <s v="ORMAR STAKL.VRATA DVOKRI."/>
    <x v="0"/>
    <s v="22.09.99"/>
    <s v="01.10.99"/>
    <n v="12.5"/>
    <n v="1"/>
    <n v="3078.58"/>
    <n v="3078.58"/>
    <n v="0"/>
    <n v="1231.432"/>
    <x v="0"/>
  </r>
  <r>
    <s v="       103934"/>
    <s v="103934"/>
    <s v="       100894"/>
    <s v="ORMAR DRVEN.VRATA DVOKRI."/>
    <x v="0"/>
    <s v="22.09.99"/>
    <s v="01.10.99"/>
    <n v="12.5"/>
    <n v="1"/>
    <n v="2776.29"/>
    <n v="2776.29"/>
    <n v="0"/>
    <n v="1110.5160000000001"/>
    <x v="0"/>
  </r>
  <r>
    <s v="       103935"/>
    <s v="103935"/>
    <s v="       102287"/>
    <s v="STOLICE LABORAT.NA VIJAK"/>
    <x v="0"/>
    <s v="01.01.97"/>
    <s v="01.02.97"/>
    <n v="12.5"/>
    <n v="1"/>
    <n v="28.25"/>
    <n v="28.25"/>
    <n v="0"/>
    <n v="11.3"/>
    <x v="0"/>
  </r>
  <r>
    <s v="       103936"/>
    <s v="103936"/>
    <s v="       102287"/>
    <s v="STOLICE LABORAT.NA VIJAK"/>
    <x v="0"/>
    <s v="01.01.97"/>
    <s v="01.02.97"/>
    <n v="12.5"/>
    <n v="1"/>
    <n v="28.25"/>
    <n v="28.25"/>
    <n v="0"/>
    <n v="11.3"/>
    <x v="0"/>
  </r>
  <r>
    <s v="       103937"/>
    <s v="103937"/>
    <s v="       101883"/>
    <s v="Stol 200x90"/>
    <x v="0"/>
    <s v="22.09.99"/>
    <s v="01.10.99"/>
    <n v="12.5"/>
    <n v="1"/>
    <n v="3957.6"/>
    <n v="3957.6"/>
    <n v="0"/>
    <n v="1583.04"/>
    <x v="0"/>
  </r>
  <r>
    <s v="       103938"/>
    <s v="103938"/>
    <s v="       101142"/>
    <s v="ORMARIĆ SA 4 LADICE"/>
    <x v="0"/>
    <s v="22.09.99"/>
    <s v="01.10.99"/>
    <n v="12.5"/>
    <n v="1"/>
    <n v="2100.13"/>
    <n v="2100.13"/>
    <n v="0"/>
    <n v="840.05200000000013"/>
    <x v="0"/>
  </r>
  <r>
    <s v="       103939"/>
    <s v="103939"/>
    <s v="       101142"/>
    <s v="ORMARIĆ SA 4 LADICE"/>
    <x v="0"/>
    <s v="22.09.99"/>
    <s v="01.10.99"/>
    <n v="12.5"/>
    <n v="1"/>
    <n v="2100.13"/>
    <n v="2100.13"/>
    <n v="0"/>
    <n v="840.05200000000013"/>
    <x v="0"/>
  </r>
  <r>
    <s v="       103940"/>
    <s v="103940"/>
    <s v="       100476"/>
    <s v="LADIČAR POKRETNI 4L"/>
    <x v="0"/>
    <s v="21.11.00"/>
    <s v="01.12.00"/>
    <n v="12.5"/>
    <n v="1"/>
    <n v="2099.62"/>
    <n v="2099.62"/>
    <n v="0"/>
    <n v="839.84799999999996"/>
    <x v="0"/>
  </r>
  <r>
    <s v="       103941"/>
    <s v="103941"/>
    <s v="       101903"/>
    <s v="STOL DAKTILO"/>
    <x v="0"/>
    <s v="22.09.99"/>
    <s v="01.10.99"/>
    <n v="12.5"/>
    <n v="1"/>
    <n v="2553.5500000000002"/>
    <n v="2553.5500000000002"/>
    <n v="0"/>
    <n v="1021.4200000000001"/>
    <x v="0"/>
  </r>
  <r>
    <s v="       103942"/>
    <s v="103942"/>
    <s v="       101083"/>
    <s v="ORMAR ZA NACRTE LADIČAR"/>
    <x v="0"/>
    <s v="01.01.97"/>
    <s v="01.02.97"/>
    <n v="12.5"/>
    <n v="1"/>
    <n v="5045.22"/>
    <n v="5045.22"/>
    <n v="0"/>
    <n v="2018.0880000000002"/>
    <x v="0"/>
  </r>
  <r>
    <s v="       103943"/>
    <s v="103943"/>
    <s v="       100961"/>
    <s v="ORMAR ON5 ZA NACRT. METAL"/>
    <x v="0"/>
    <s v="01.01.97"/>
    <s v="01.02.97"/>
    <n v="12.5"/>
    <n v="1"/>
    <n v="2826.14"/>
    <n v="2826.14"/>
    <n v="0"/>
    <n v="1130.4559999999999"/>
    <x v="0"/>
  </r>
  <r>
    <s v="       103944"/>
    <s v="103944"/>
    <s v="       100961"/>
    <s v="ORMAR ON5 ZA NACRT. METAL"/>
    <x v="0"/>
    <s v="01.01.97"/>
    <s v="01.02.97"/>
    <n v="12.5"/>
    <n v="1"/>
    <n v="2826.14"/>
    <n v="2826.14"/>
    <n v="0"/>
    <n v="1130.4559999999999"/>
    <x v="0"/>
  </r>
  <r>
    <s v="       103945"/>
    <s v="103945"/>
    <s v="       102596"/>
    <s v="VJEŠALICA SAMOSTOJEĆA"/>
    <x v="0"/>
    <s v="27.11.97"/>
    <s v="01.12.97"/>
    <n v="12.5"/>
    <n v="1"/>
    <n v="354"/>
    <n v="354"/>
    <n v="0"/>
    <n v="141.6"/>
    <x v="0"/>
  </r>
  <r>
    <s v="       103946"/>
    <s v="103946"/>
    <s v="       102596"/>
    <s v="VJEŠALICA SAMOSTOJEĆA"/>
    <x v="0"/>
    <s v="27.11.97"/>
    <s v="01.12.97"/>
    <n v="12.5"/>
    <n v="1"/>
    <n v="354"/>
    <n v="354"/>
    <n v="0"/>
    <n v="141.6"/>
    <x v="0"/>
  </r>
  <r>
    <s v="       103947"/>
    <s v="103947"/>
    <s v="       102285"/>
    <s v="STOLICE DRVENE SA NASLON."/>
    <x v="0"/>
    <s v="01.01.97"/>
    <s v="01.02.97"/>
    <n v="12.5"/>
    <n v="1"/>
    <n v="200"/>
    <n v="200"/>
    <n v="0"/>
    <n v="80"/>
    <x v="0"/>
  </r>
  <r>
    <s v="       103948"/>
    <s v="103948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3949"/>
    <s v="103949"/>
    <s v="       100968"/>
    <s v="ORMAR ROLO"/>
    <x v="0"/>
    <s v="01.01.97"/>
    <s v="01.02.97"/>
    <n v="12.5"/>
    <n v="1"/>
    <n v="1413.08"/>
    <n v="1413.08"/>
    <n v="0"/>
    <n v="565.23199999999997"/>
    <x v="0"/>
  </r>
  <r>
    <s v="       103950"/>
    <s v="103950"/>
    <s v="       102556"/>
    <s v="VITRINA III-1 ZA UZOR."/>
    <x v="0"/>
    <s v="01.01.97"/>
    <s v="01.02.97"/>
    <n v="12.5"/>
    <n v="1"/>
    <n v="847.85"/>
    <n v="847.85"/>
    <n v="0"/>
    <n v="339.14000000000004"/>
    <x v="0"/>
  </r>
  <r>
    <s v="       103951"/>
    <s v="103951"/>
    <s v="       102557"/>
    <s v="VITRINA III-1 ZA UZOR. s."/>
    <x v="0"/>
    <s v="01.01.97"/>
    <s v="01.02.97"/>
    <n v="12.5"/>
    <n v="1"/>
    <n v="847.85"/>
    <n v="847.85"/>
    <n v="0"/>
    <n v="339.14000000000004"/>
    <x v="0"/>
  </r>
  <r>
    <s v="       103952"/>
    <s v="103952"/>
    <s v="       102556"/>
    <s v="VITRINA III-1 ZA UZOR."/>
    <x v="0"/>
    <s v="01.01.97"/>
    <s v="01.02.97"/>
    <n v="12.5"/>
    <n v="1"/>
    <n v="847.85"/>
    <n v="847.85"/>
    <n v="0"/>
    <n v="339.14000000000004"/>
    <x v="0"/>
  </r>
  <r>
    <s v="       103953"/>
    <s v="103953"/>
    <s v="       102556"/>
    <s v="VITRINA III-1 ZA UZOR."/>
    <x v="0"/>
    <s v="01.01.97"/>
    <s v="01.02.97"/>
    <n v="12.5"/>
    <n v="1"/>
    <n v="847.85"/>
    <n v="847.85"/>
    <n v="0"/>
    <n v="339.14000000000004"/>
    <x v="0"/>
  </r>
  <r>
    <s v="       103954"/>
    <s v="103954"/>
    <s v="       102556"/>
    <s v="VITRINA III-1 ZA UZOR."/>
    <x v="0"/>
    <s v="01.01.97"/>
    <s v="01.02.97"/>
    <n v="12.5"/>
    <n v="1"/>
    <n v="847.85"/>
    <n v="847.85"/>
    <n v="0"/>
    <n v="339.14000000000004"/>
    <x v="0"/>
  </r>
  <r>
    <s v="       103955"/>
    <s v="103955"/>
    <s v="       102556"/>
    <s v="VITRINA III-1 ZA UZOR."/>
    <x v="0"/>
    <s v="01.01.97"/>
    <s v="01.02.97"/>
    <n v="12.5"/>
    <n v="1"/>
    <n v="847.85"/>
    <n v="847.85"/>
    <n v="0"/>
    <n v="339.14000000000004"/>
    <x v="0"/>
  </r>
  <r>
    <s v="       103956"/>
    <s v="103956"/>
    <s v="       102556"/>
    <s v="VITRINA III-1 ZA UZOR."/>
    <x v="0"/>
    <s v="01.01.97"/>
    <s v="01.02.97"/>
    <n v="12.5"/>
    <n v="1"/>
    <n v="847.85"/>
    <n v="847.85"/>
    <n v="0"/>
    <n v="339.14000000000004"/>
    <x v="0"/>
  </r>
  <r>
    <s v="       103957"/>
    <s v="103957"/>
    <s v="       102556"/>
    <s v="VITRINA III-1 ZA UZOR."/>
    <x v="0"/>
    <s v="01.01.97"/>
    <s v="01.02.97"/>
    <n v="12.5"/>
    <n v="1"/>
    <n v="847.85"/>
    <n v="847.85"/>
    <n v="0"/>
    <n v="339.14000000000004"/>
    <x v="0"/>
  </r>
  <r>
    <s v="       103958"/>
    <s v="103958"/>
    <s v="       100399"/>
    <s v="KOLICA AV"/>
    <x v="0"/>
    <s v="27.11.97"/>
    <s v="01.12.97"/>
    <n v="12.5"/>
    <n v="1"/>
    <n v="504"/>
    <n v="504"/>
    <n v="0"/>
    <n v="201.60000000000002"/>
    <x v="0"/>
  </r>
  <r>
    <s v="       103959"/>
    <s v="103959"/>
    <s v="       101838"/>
    <s v="STALAK ZA TV SAMSUNG"/>
    <x v="0"/>
    <s v="09.06.97"/>
    <s v="01.07.97"/>
    <n v="12.5"/>
    <n v="1"/>
    <n v="1126.4000000000001"/>
    <n v="1126.4000000000001"/>
    <n v="0"/>
    <n v="450.56000000000006"/>
    <x v="0"/>
  </r>
  <r>
    <s v="       103961"/>
    <s v="103961"/>
    <s v="       101393"/>
    <s v="PROJEKC.PLATNO ZIDNO ELEK"/>
    <x v="1"/>
    <s v="10.05.04"/>
    <s v="01.06.04"/>
    <n v="20"/>
    <n v="1"/>
    <n v="5637.62"/>
    <n v="5637.62"/>
    <n v="0"/>
    <n v="2255.0480000000002"/>
    <x v="0"/>
  </r>
  <r>
    <s v="       103962"/>
    <s v="103962"/>
    <s v="       101275"/>
    <s v="PLOČA ŠKOLSKA"/>
    <x v="0"/>
    <s v="29.09.97"/>
    <s v="01.10.97"/>
    <n v="12.5"/>
    <n v="1"/>
    <n v="3880"/>
    <n v="3880"/>
    <n v="0"/>
    <n v="1552"/>
    <x v="0"/>
  </r>
  <r>
    <s v="       103963"/>
    <s v="103963"/>
    <s v="       101170"/>
    <s v="PANO POKRETNI PLUTO"/>
    <x v="1"/>
    <s v="29.09.97"/>
    <s v="01.10.97"/>
    <n v="12.5"/>
    <n v="1"/>
    <n v="1080"/>
    <n v="1080"/>
    <n v="0"/>
    <n v="432"/>
    <x v="0"/>
  </r>
  <r>
    <s v="       103964"/>
    <s v="103964"/>
    <s v="       100015"/>
    <s v="ALARM S PROJEKTOROM"/>
    <x v="1"/>
    <s v="13.07.07"/>
    <s v="01.08.07"/>
    <n v="20"/>
    <n v="1"/>
    <n v="9417.18"/>
    <n v="9417.18"/>
    <n v="0"/>
    <n v="3766.8720000000003"/>
    <x v="0"/>
  </r>
  <r>
    <s v="       103966"/>
    <s v="103966"/>
    <s v="       102074"/>
    <s v="STOL RADNI UN/160"/>
    <x v="0"/>
    <s v="24.09.97"/>
    <s v="01.10.97"/>
    <n v="12.5"/>
    <n v="1"/>
    <n v="922.5"/>
    <n v="922.5"/>
    <n v="0"/>
    <n v="369"/>
    <x v="0"/>
  </r>
  <r>
    <s v="       103967"/>
    <s v="103967"/>
    <s v="       102074"/>
    <s v="STOL RADNI UN/160"/>
    <x v="0"/>
    <s v="24.09.97"/>
    <s v="01.10.97"/>
    <n v="12.5"/>
    <n v="1"/>
    <n v="922.5"/>
    <n v="922.5"/>
    <n v="0"/>
    <n v="369"/>
    <x v="0"/>
  </r>
  <r>
    <s v="       103968"/>
    <s v="103968"/>
    <s v="       102074"/>
    <s v="STOL RADNI UN/160"/>
    <x v="0"/>
    <s v="24.09.97"/>
    <s v="01.10.97"/>
    <n v="12.5"/>
    <n v="1"/>
    <n v="922.5"/>
    <n v="922.5"/>
    <n v="0"/>
    <n v="369"/>
    <x v="0"/>
  </r>
  <r>
    <s v="       103969"/>
    <s v="103969"/>
    <s v="       102074"/>
    <s v="STOL RADNI UN/160"/>
    <x v="0"/>
    <s v="24.09.97"/>
    <s v="01.10.97"/>
    <n v="12.5"/>
    <n v="1"/>
    <n v="922.5"/>
    <n v="922.5"/>
    <n v="0"/>
    <n v="369"/>
    <x v="0"/>
  </r>
  <r>
    <s v="       103970"/>
    <s v="103970"/>
    <s v="       102074"/>
    <s v="STOL RADNI UN/160"/>
    <x v="0"/>
    <s v="24.09.97"/>
    <s v="01.10.97"/>
    <n v="12.5"/>
    <n v="1"/>
    <n v="922.5"/>
    <n v="922.5"/>
    <n v="0"/>
    <n v="369"/>
    <x v="0"/>
  </r>
  <r>
    <s v="       103971"/>
    <s v="103971"/>
    <s v="       102074"/>
    <s v="STOL RADNI UN/160"/>
    <x v="0"/>
    <s v="24.09.97"/>
    <s v="01.10.97"/>
    <n v="12.5"/>
    <n v="1"/>
    <n v="922.5"/>
    <n v="922.5"/>
    <n v="0"/>
    <n v="369"/>
    <x v="0"/>
  </r>
  <r>
    <s v="       103972"/>
    <s v="103972"/>
    <s v="       102074"/>
    <s v="STOL RADNI UN/160"/>
    <x v="0"/>
    <s v="24.09.97"/>
    <s v="01.10.97"/>
    <n v="12.5"/>
    <n v="1"/>
    <n v="922.5"/>
    <n v="922.5"/>
    <n v="0"/>
    <n v="369"/>
    <x v="0"/>
  </r>
  <r>
    <s v="       103973"/>
    <s v="103973"/>
    <s v="       102074"/>
    <s v="STOL RADNI UN/160"/>
    <x v="0"/>
    <s v="24.09.97"/>
    <s v="01.10.97"/>
    <n v="12.5"/>
    <n v="1"/>
    <n v="922.5"/>
    <n v="922.5"/>
    <n v="0"/>
    <n v="369"/>
    <x v="0"/>
  </r>
  <r>
    <s v="       103974"/>
    <s v="103974"/>
    <s v="       102074"/>
    <s v="STOL RADNI UN/160"/>
    <x v="0"/>
    <s v="24.09.97"/>
    <s v="01.10.97"/>
    <n v="12.5"/>
    <n v="1"/>
    <n v="922.5"/>
    <n v="922.5"/>
    <n v="0"/>
    <n v="369"/>
    <x v="0"/>
  </r>
  <r>
    <s v="       103975"/>
    <s v="103975"/>
    <s v="       102074"/>
    <s v="STOL RADNI UN/160"/>
    <x v="0"/>
    <s v="24.09.97"/>
    <s v="01.10.97"/>
    <n v="12.5"/>
    <n v="1"/>
    <n v="922.5"/>
    <n v="922.5"/>
    <n v="0"/>
    <n v="369"/>
    <x v="0"/>
  </r>
  <r>
    <s v="       103976"/>
    <s v="103976"/>
    <s v="       102074"/>
    <s v="STOL RADNI UN/160"/>
    <x v="0"/>
    <s v="24.09.97"/>
    <s v="01.10.97"/>
    <n v="12.5"/>
    <n v="1"/>
    <n v="922.5"/>
    <n v="922.5"/>
    <n v="0"/>
    <n v="369"/>
    <x v="0"/>
  </r>
  <r>
    <s v="       103977"/>
    <s v="103977"/>
    <s v="       102074"/>
    <s v="STOL RADNI UN/160"/>
    <x v="0"/>
    <s v="24.09.97"/>
    <s v="01.10.97"/>
    <n v="12.5"/>
    <n v="1"/>
    <n v="922.5"/>
    <n v="922.5"/>
    <n v="0"/>
    <n v="369"/>
    <x v="0"/>
  </r>
  <r>
    <s v="       103978"/>
    <s v="103978"/>
    <s v="       102074"/>
    <s v="STOL RADNI UN/160"/>
    <x v="0"/>
    <s v="24.09.97"/>
    <s v="01.10.97"/>
    <n v="12.5"/>
    <n v="1"/>
    <n v="922.5"/>
    <n v="922.5"/>
    <n v="0"/>
    <n v="369"/>
    <x v="0"/>
  </r>
  <r>
    <s v="       103979"/>
    <s v="103979"/>
    <s v="       102074"/>
    <s v="STOL RADNI UN/160"/>
    <x v="0"/>
    <s v="24.09.97"/>
    <s v="01.10.97"/>
    <n v="12.5"/>
    <n v="1"/>
    <n v="922.5"/>
    <n v="922.5"/>
    <n v="0"/>
    <n v="369"/>
    <x v="0"/>
  </r>
  <r>
    <s v="       103980"/>
    <s v="103980"/>
    <s v="       102074"/>
    <s v="STOL RADNI UN/160"/>
    <x v="0"/>
    <s v="24.09.97"/>
    <s v="01.10.97"/>
    <n v="12.5"/>
    <n v="1"/>
    <n v="922.5"/>
    <n v="922.5"/>
    <n v="0"/>
    <n v="369"/>
    <x v="0"/>
  </r>
  <r>
    <s v="       103981"/>
    <s v="103981"/>
    <s v="       102074"/>
    <s v="STOL RADNI UN/160"/>
    <x v="0"/>
    <s v="24.09.97"/>
    <s v="01.10.97"/>
    <n v="12.5"/>
    <n v="1"/>
    <n v="922.5"/>
    <n v="922.5"/>
    <n v="0"/>
    <n v="369"/>
    <x v="0"/>
  </r>
  <r>
    <s v="       103982"/>
    <s v="103982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3983"/>
    <s v="103983"/>
    <s v="       101419"/>
    <s v="PROJEKTOR OPTOMA W316"/>
    <x v="1"/>
    <s v="13.11.15"/>
    <s v="01.12.15"/>
    <n v="25"/>
    <n v="1"/>
    <n v="4778.03"/>
    <n v="4778.03"/>
    <n v="0"/>
    <n v="1911.212"/>
    <x v="0"/>
  </r>
  <r>
    <s v="       103984"/>
    <s v="103984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3985"/>
    <s v="103985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86"/>
    <s v="103986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87"/>
    <s v="103987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88"/>
    <s v="103988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89"/>
    <s v="103989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90"/>
    <s v="103990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91"/>
    <s v="103991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92"/>
    <s v="103992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93"/>
    <s v="103993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94"/>
    <s v="103994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95"/>
    <s v="103995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96"/>
    <s v="103996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97"/>
    <s v="103997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98"/>
    <s v="103998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3999"/>
    <s v="103999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00"/>
    <s v="104000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01"/>
    <s v="104001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02"/>
    <s v="104002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03"/>
    <s v="104003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04"/>
    <s v="104004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05"/>
    <s v="104005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06"/>
    <s v="104006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07"/>
    <s v="104007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08"/>
    <s v="104008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09"/>
    <s v="104009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10"/>
    <s v="104010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11"/>
    <s v="104011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12"/>
    <s v="104012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13"/>
    <s v="104013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14"/>
    <s v="104014"/>
    <s v="       102181"/>
    <s v="STOLAC SMEĐI"/>
    <x v="0"/>
    <s v="24.09.97"/>
    <s v="01.10.97"/>
    <n v="12.5"/>
    <n v="1"/>
    <n v="250.20000000000002"/>
    <n v="250.20000000000002"/>
    <n v="0"/>
    <n v="100.08000000000001"/>
    <x v="0"/>
  </r>
  <r>
    <s v="       104015"/>
    <s v="104015"/>
    <s v="       102182"/>
    <s v="STOLAC SMEĐI 5340"/>
    <x v="0"/>
    <s v="24.09.97"/>
    <s v="01.10.97"/>
    <n v="12.5"/>
    <n v="1"/>
    <n v="498.6"/>
    <n v="498.6"/>
    <n v="0"/>
    <n v="199.44000000000003"/>
    <x v="0"/>
  </r>
  <r>
    <s v="       104016"/>
    <s v="104016"/>
    <s v="       102294"/>
    <s v="STOLIĆ KLUB 120x60x45"/>
    <x v="0"/>
    <s v="30.09.09"/>
    <s v="01.10.09"/>
    <n v="12.5"/>
    <n v="1"/>
    <n v="940.95"/>
    <n v="940.95"/>
    <n v="0"/>
    <n v="376.38000000000005"/>
    <x v="0"/>
  </r>
  <r>
    <s v="       104017"/>
    <s v="104017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4018"/>
    <s v="104018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4019"/>
    <s v="104019"/>
    <s v="       101121"/>
    <s v="ORMARIĆ PM 35 *WC ženski"/>
    <x v="0"/>
    <s v="13.02.04"/>
    <s v="01.03.04"/>
    <n v="12.5"/>
    <n v="1"/>
    <n v="442.6"/>
    <n v="442.6"/>
    <n v="0"/>
    <n v="177.04000000000002"/>
    <x v="0"/>
  </r>
  <r>
    <s v="       104020"/>
    <s v="104020"/>
    <s v="       101101"/>
    <s v="ORMARIĆ 80 *WC muški"/>
    <x v="0"/>
    <s v="13.02.04"/>
    <s v="01.03.04"/>
    <n v="12.5"/>
    <n v="1"/>
    <n v="803.31000000000006"/>
    <n v="803.31000000000006"/>
    <n v="0"/>
    <n v="321.32400000000007"/>
    <x v="0"/>
  </r>
  <r>
    <s v="       104022"/>
    <s v="104022"/>
    <s v="       100402"/>
    <s v="KOLICA ZA ČIŠĆENJE S POST"/>
    <x v="1"/>
    <s v="30.01.07"/>
    <s v="01.02.07"/>
    <n v="20"/>
    <n v="1"/>
    <n v="1705.56"/>
    <n v="1705.56"/>
    <n v="0"/>
    <n v="682.22400000000005"/>
    <x v="0"/>
  </r>
  <r>
    <s v="       104023"/>
    <s v="104023"/>
    <s v="       102507"/>
    <s v="USISIVAČ UNIVERSE"/>
    <x v="1"/>
    <s v="26.01.05"/>
    <s v="01.02.05"/>
    <n v="20"/>
    <n v="1"/>
    <n v="1062.78"/>
    <n v="1062.78"/>
    <n v="0"/>
    <n v="425.11200000000002"/>
    <x v="0"/>
  </r>
  <r>
    <s v="       104024"/>
    <s v="104024"/>
    <s v="       101182"/>
    <s v="PEĆNICA MIKROVALNA SHARP"/>
    <x v="1"/>
    <s v="25.04.06"/>
    <s v="01.05.06"/>
    <n v="20"/>
    <n v="1"/>
    <n v="736.53"/>
    <n v="736.53"/>
    <n v="0"/>
    <n v="294.61200000000002"/>
    <x v="0"/>
  </r>
  <r>
    <s v="       104025"/>
    <s v="104025"/>
    <s v="       101633"/>
    <s v="RADIJATOR ULJNI"/>
    <x v="1"/>
    <s v="26.01.05"/>
    <s v="01.02.05"/>
    <n v="20"/>
    <n v="1"/>
    <n v="413.5"/>
    <n v="413.5"/>
    <n v="0"/>
    <n v="165.4"/>
    <x v="0"/>
  </r>
  <r>
    <s v="       104026"/>
    <s v="104026"/>
    <s v="       100302"/>
    <s v="HLADNJAK 250L"/>
    <x v="1"/>
    <s v="26.01.05"/>
    <s v="01.02.05"/>
    <n v="20"/>
    <n v="1"/>
    <n v="2259.3200000000002"/>
    <n v="2259.3200000000002"/>
    <n v="0"/>
    <n v="903.72800000000007"/>
    <x v="0"/>
  </r>
  <r>
    <s v="       104027"/>
    <s v="104027"/>
    <s v="       100446"/>
    <s v="KUHINJSKI ELEMENTI DONJI"/>
    <x v="1"/>
    <s v="30.01.01"/>
    <s v="01.02.01"/>
    <n v="12.5"/>
    <n v="1"/>
    <n v="10255"/>
    <n v="10255"/>
    <n v="0"/>
    <n v="4102"/>
    <x v="0"/>
  </r>
  <r>
    <s v="       104028"/>
    <s v="104028"/>
    <s v="       100447"/>
    <s v="KUHINJSKI ELEMENTI GORNJI"/>
    <x v="1"/>
    <s v="30.01.01"/>
    <s v="01.02.01"/>
    <n v="12.5"/>
    <n v="1"/>
    <n v="4395"/>
    <n v="4395"/>
    <n v="0"/>
    <n v="1758"/>
    <x v="0"/>
  </r>
  <r>
    <s v="       104029"/>
    <s v="104029"/>
    <s v="       102246"/>
    <s v="STOLICA DRVENA S NASLONOM"/>
    <x v="0"/>
    <s v="01.01.97"/>
    <s v="01.02.97"/>
    <n v="12.5"/>
    <n v="1"/>
    <n v="200"/>
    <n v="200"/>
    <n v="0"/>
    <n v="80"/>
    <x v="0"/>
  </r>
  <r>
    <s v="       104030"/>
    <s v="104030"/>
    <s v="       101330"/>
    <s v="POLICA ZA REGIST. SKAJ s."/>
    <x v="1"/>
    <s v="01.01.97"/>
    <s v="01.02.97"/>
    <n v="12.5"/>
    <n v="1"/>
    <n v="565.22"/>
    <n v="565.22"/>
    <n v="0"/>
    <n v="226.08800000000002"/>
    <x v="0"/>
  </r>
  <r>
    <s v="       104064"/>
    <s v="104064"/>
    <s v="       102069"/>
    <s v="STOL RADNI S POLICOM 120x"/>
    <x v="0"/>
    <s v="30.09.09"/>
    <s v="01.10.09"/>
    <n v="12.5"/>
    <n v="1"/>
    <n v="1494.45"/>
    <n v="1494.45"/>
    <n v="0"/>
    <n v="597.78000000000009"/>
    <x v="0"/>
  </r>
  <r>
    <s v="       104067"/>
    <s v="104067"/>
    <s v="       100405"/>
    <s v="KOLORINITAR LANGE"/>
    <x v="1"/>
    <s v="01.01.97"/>
    <s v="01.02.97"/>
    <n v="20"/>
    <n v="1"/>
    <n v="2192.15"/>
    <n v="2192.15"/>
    <n v="0"/>
    <n v="876.86000000000013"/>
    <x v="0"/>
  </r>
  <r>
    <s v="       104068"/>
    <s v="104068"/>
    <s v="       102277"/>
    <s v="STOLICA ŠKOLSKA DRVENA"/>
    <x v="0"/>
    <s v="01.01.97"/>
    <s v="01.02.97"/>
    <n v="12.5"/>
    <n v="1"/>
    <n v="214.74"/>
    <n v="214.74"/>
    <n v="0"/>
    <n v="85.896000000000015"/>
    <x v="0"/>
  </r>
  <r>
    <s v="       104069"/>
    <s v="104069"/>
    <s v="       102249"/>
    <s v="STOLICA DRVENA ŠKOLSKA"/>
    <x v="0"/>
    <s v="01.01.97"/>
    <s v="01.02.97"/>
    <n v="12.5"/>
    <n v="1"/>
    <n v="214.74"/>
    <n v="214.74"/>
    <n v="0"/>
    <n v="85.896000000000015"/>
    <x v="0"/>
  </r>
  <r>
    <s v="       104070"/>
    <s v="104070"/>
    <s v="       100651"/>
    <s v="MONITOR 24&quot; DELL U2412M"/>
    <x v="2"/>
    <s v="17.06.13"/>
    <s v="01.07.13"/>
    <n v="25"/>
    <n v="1"/>
    <n v="2300"/>
    <n v="2300"/>
    <n v="0"/>
    <n v="920"/>
    <x v="0"/>
  </r>
  <r>
    <s v="       104071"/>
    <s v="104071"/>
    <s v="       102242"/>
    <s v="STOLICA DRVENA (PROC. PF)"/>
    <x v="0"/>
    <s v="01.01.97"/>
    <s v="01.02.97"/>
    <n v="12.5"/>
    <n v="1"/>
    <n v="200"/>
    <n v="200"/>
    <n v="0"/>
    <n v="80"/>
    <x v="0"/>
  </r>
  <r>
    <s v="       104072"/>
    <s v="104072"/>
    <s v="       102446"/>
    <s v="UR.ZA PRIKUPLJANJE PODATA"/>
    <x v="1"/>
    <s v="25.01.12"/>
    <s v="01.02.12"/>
    <n v="20"/>
    <n v="1"/>
    <n v="25881.03"/>
    <n v="25881.03"/>
    <n v="0"/>
    <n v="10352.412"/>
    <x v="0"/>
  </r>
  <r>
    <s v="       104073"/>
    <s v="104073"/>
    <s v="       100788"/>
    <s v="NOTEBOOK COMPAG"/>
    <x v="2"/>
    <s v="04.07.03"/>
    <s v="01.08.03"/>
    <n v="25"/>
    <n v="1"/>
    <n v="10160.01"/>
    <n v="10160.01"/>
    <n v="0"/>
    <n v="4064.0040000000004"/>
    <x v="0"/>
  </r>
  <r>
    <s v="       104074"/>
    <s v="104074"/>
    <s v="       101783"/>
    <s v="SOFTW.Upravljanje nastavn"/>
    <x v="1"/>
    <s v="11.11.15"/>
    <s v="01.12.15"/>
    <n v="25"/>
    <n v="1"/>
    <n v="35000"/>
    <n v="35000"/>
    <n v="0"/>
    <n v="14000"/>
    <x v="0"/>
  </r>
  <r>
    <s v="       104075"/>
    <s v="104075"/>
    <s v="       101844"/>
    <s v="STALAŽA PODNA S LADICOM ("/>
    <x v="1"/>
    <s v="01.01.97"/>
    <s v="01.02.97"/>
    <n v="12.5"/>
    <n v="1"/>
    <n v="847.84"/>
    <n v="847.84"/>
    <n v="0"/>
    <n v="339.13600000000002"/>
    <x v="0"/>
  </r>
  <r>
    <s v="       104076"/>
    <s v="104076"/>
    <s v="       100425"/>
    <s v="KOMPRESOR 600(zaG-1/0677)"/>
    <x v="1"/>
    <s v="14.09.04"/>
    <s v="01.10.04"/>
    <n v="20"/>
    <n v="1"/>
    <n v="4999"/>
    <n v="4999"/>
    <n v="0"/>
    <n v="1999.6000000000001"/>
    <x v="0"/>
  </r>
  <r>
    <s v="       104077"/>
    <s v="104077"/>
    <s v="       101394"/>
    <s v="PROJEKCI.PLATNO 136x178"/>
    <x v="1"/>
    <s v="29.09.04"/>
    <s v="01.10.04"/>
    <n v="20"/>
    <n v="1"/>
    <n v="1218.78"/>
    <n v="1218.78"/>
    <n v="0"/>
    <n v="487.512"/>
    <x v="0"/>
  </r>
  <r>
    <s v="       104083"/>
    <s v="104083"/>
    <s v="       101774"/>
    <s v="Softw.IgPET for Win"/>
    <x v="3"/>
    <s v="30.06.14"/>
    <s v="01.07.14"/>
    <n v="25"/>
    <n v="1"/>
    <n v="3045.35"/>
    <n v="3045.35"/>
    <n v="0"/>
    <n v="1218.1400000000001"/>
    <x v="0"/>
  </r>
  <r>
    <s v="       104084"/>
    <s v="104084"/>
    <s v="       100345"/>
    <s v="KAMERA - CAMCORDER SONY"/>
    <x v="2"/>
    <s v="22.04.97"/>
    <s v="01.05.97"/>
    <n v="20"/>
    <n v="1"/>
    <n v="4183.47"/>
    <n v="4183.47"/>
    <n v="0"/>
    <n v="1673.3880000000001"/>
    <x v="0"/>
  </r>
  <r>
    <s v="       104085"/>
    <s v="104085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4086"/>
    <s v="104086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4088"/>
    <s v="104088"/>
    <s v="       100586"/>
    <s v="MJEŠALICA MAGNETNA BASIC"/>
    <x v="1"/>
    <s v="25.08.06"/>
    <s v="01.09.06"/>
    <n v="20"/>
    <n v="1"/>
    <n v="3353.04"/>
    <n v="3353.04"/>
    <n v="0"/>
    <n v="1341.2160000000001"/>
    <x v="0"/>
  </r>
  <r>
    <s v="       104089"/>
    <s v="104089"/>
    <s v="       100586"/>
    <s v="MJEŠALICA MAGNETNA BASIC"/>
    <x v="1"/>
    <s v="25.08.06"/>
    <s v="01.09.06"/>
    <n v="20"/>
    <n v="1"/>
    <n v="3353.05"/>
    <n v="3353.05"/>
    <n v="0"/>
    <n v="1341.2200000000003"/>
    <x v="0"/>
  </r>
  <r>
    <s v="       104090"/>
    <s v="104090"/>
    <s v="       102290"/>
    <s v="STOLIĆ (PROC) s.321"/>
    <x v="0"/>
    <s v="01.01.97"/>
    <s v="01.02.97"/>
    <n v="12.5"/>
    <n v="1"/>
    <n v="522.79999999999995"/>
    <n v="522.79999999999995"/>
    <n v="0"/>
    <n v="209.12"/>
    <x v="0"/>
  </r>
  <r>
    <s v="       104091"/>
    <s v="104091"/>
    <s v="       100002"/>
    <s v="ADAPTION FOR PW 1758 S.32"/>
    <x v="1"/>
    <s v="01.01.97"/>
    <s v="01.02.97"/>
    <n v="20"/>
    <n v="1"/>
    <n v="4532.09"/>
    <n v="4532.09"/>
    <n v="0"/>
    <n v="1812.8360000000002"/>
    <x v="0"/>
  </r>
  <r>
    <s v="       104092"/>
    <s v="104092"/>
    <s v="       100284"/>
    <s v="GRAPHITE MONOKROMATOR s.3"/>
    <x v="1"/>
    <s v="01.01.97"/>
    <s v="01.02.97"/>
    <n v="20"/>
    <n v="1"/>
    <n v="46921.919999999998"/>
    <n v="46921.919999999998"/>
    <n v="0"/>
    <n v="18768.768"/>
    <x v="0"/>
  </r>
  <r>
    <s v="       104093"/>
    <s v="104093"/>
    <s v="       100669"/>
    <s v="MONITOR ASUS 19&quot;VW198S"/>
    <x v="2"/>
    <s v="04.03.09"/>
    <s v="01.04.09"/>
    <n v="25"/>
    <n v="1"/>
    <n v="1098"/>
    <n v="1098"/>
    <n v="0"/>
    <n v="439.20000000000005"/>
    <x v="0"/>
  </r>
  <r>
    <s v="       104097"/>
    <s v="104097"/>
    <s v="       100537"/>
    <s v="MIKROSKOP LEITZ 525020"/>
    <x v="1"/>
    <s v="01.01.97"/>
    <s v="01.02.97"/>
    <n v="20"/>
    <n v="1"/>
    <n v="5915.29"/>
    <n v="5915.29"/>
    <n v="0"/>
    <n v="2366.116"/>
    <x v="0"/>
  </r>
  <r>
    <s v="       104098"/>
    <s v="104098"/>
    <s v="       100532"/>
    <s v="MIKROSKOP CARL ZEISS"/>
    <x v="1"/>
    <s v="01.01.97"/>
    <s v="01.02.97"/>
    <n v="20"/>
    <n v="1"/>
    <n v="18614.580000000002"/>
    <n v="18614.580000000002"/>
    <n v="0"/>
    <n v="7445.8320000000012"/>
    <x v="0"/>
  </r>
  <r>
    <s v="       104099"/>
    <s v="104099"/>
    <s v="       100553"/>
    <s v="MIKROSKOP ZEISS 810862"/>
    <x v="1"/>
    <s v="01.01.97"/>
    <s v="01.02.97"/>
    <n v="20"/>
    <n v="1"/>
    <n v="32219.030000000002"/>
    <n v="32219.030000000002"/>
    <n v="0"/>
    <n v="12887.612000000001"/>
    <x v="0"/>
  </r>
  <r>
    <s v="       104100"/>
    <s v="104100"/>
    <s v="       100552"/>
    <s v="MIKROSKOP ZEISS 169078"/>
    <x v="1"/>
    <s v="01.01.97"/>
    <s v="01.02.97"/>
    <n v="20"/>
    <n v="1"/>
    <n v="5059.6099999999997"/>
    <n v="5059.6099999999997"/>
    <n v="0"/>
    <n v="2023.8440000000001"/>
    <x v="0"/>
  </r>
  <r>
    <s v="       104101"/>
    <s v="104101"/>
    <s v="       100554"/>
    <s v="MIKROSKOP&quot;LEITZ&quot;301-21100"/>
    <x v="1"/>
    <s v="01.01.97"/>
    <s v="01.02.97"/>
    <n v="20"/>
    <n v="1"/>
    <n v="16614.29"/>
    <n v="16614.29"/>
    <n v="0"/>
    <n v="6645.7160000000003"/>
    <x v="0"/>
  </r>
  <r>
    <s v="       104103"/>
    <s v="104103"/>
    <s v="       100543"/>
    <s v="MIKROSKOP MEOPTA 206629"/>
    <x v="1"/>
    <s v="01.01.97"/>
    <s v="01.02.97"/>
    <n v="20"/>
    <n v="1"/>
    <n v="1901.81"/>
    <n v="1901.81"/>
    <n v="0"/>
    <n v="760.72400000000005"/>
    <x v="0"/>
  </r>
  <r>
    <s v="       104104"/>
    <s v="104104"/>
    <s v="       100526"/>
    <s v="MIKROSKO 62830 ROW"/>
    <x v="1"/>
    <s v="01.01.97"/>
    <s v="01.02.97"/>
    <n v="20"/>
    <n v="1"/>
    <n v="1927.49"/>
    <n v="1927.49"/>
    <n v="0"/>
    <n v="770.99600000000009"/>
    <x v="0"/>
  </r>
  <r>
    <s v="       104105"/>
    <s v="104105"/>
    <s v="       100528"/>
    <s v="MIKROSKOP 415819 SOBA 113"/>
    <x v="1"/>
    <s v="01.01.97"/>
    <s v="01.02.97"/>
    <n v="20"/>
    <n v="1"/>
    <n v="1927.49"/>
    <n v="1927.49"/>
    <n v="0"/>
    <n v="770.99600000000009"/>
    <x v="0"/>
  </r>
  <r>
    <s v="       104106"/>
    <s v="104106"/>
    <s v="       102292"/>
    <s v="STOLIĆ ISTR. FLUID.INKLUZ"/>
    <x v="0"/>
    <s v="01.01.97"/>
    <s v="01.02.97"/>
    <n v="20"/>
    <n v="1"/>
    <n v="9231.1"/>
    <n v="9231.1"/>
    <n v="0"/>
    <n v="3692.4400000000005"/>
    <x v="0"/>
  </r>
  <r>
    <s v="       104107"/>
    <s v="104107"/>
    <s v="       100569"/>
    <s v="MJERAČ ZRAČENJA GAMMA-SCO"/>
    <x v="2"/>
    <s v="17.03.08"/>
    <s v="01.04.08"/>
    <n v="20"/>
    <n v="1"/>
    <n v="2992.66"/>
    <n v="2992.66"/>
    <n v="0"/>
    <n v="1197.0640000000001"/>
    <x v="0"/>
  </r>
  <r>
    <s v="       104110"/>
    <s v="104110"/>
    <s v="       102195"/>
    <s v="STOLAC UREDSKI"/>
    <x v="0"/>
    <s v="09.09.11"/>
    <s v="01.10.11"/>
    <n v="12.5"/>
    <n v="1"/>
    <n v="399"/>
    <n v="399"/>
    <n v="0"/>
    <n v="159.60000000000002"/>
    <x v="0"/>
  </r>
  <r>
    <s v="       104111"/>
    <s v="104111"/>
    <s v="       100614"/>
    <s v="MON. HP 20&quot; LA2006x"/>
    <x v="2"/>
    <s v="03.06.11"/>
    <s v="01.07.11"/>
    <n v="25"/>
    <n v="1"/>
    <n v="1097.8399999999999"/>
    <n v="1097.8399999999999"/>
    <n v="0"/>
    <n v="439.13599999999997"/>
    <x v="0"/>
  </r>
  <r>
    <s v="       104112"/>
    <s v="104112"/>
    <s v="       100170"/>
    <s v="FOTELJA CRNA SKAJ"/>
    <x v="0"/>
    <s v="01.01.97"/>
    <s v="01.02.97"/>
    <n v="12.5"/>
    <n v="1"/>
    <n v="847.84"/>
    <n v="847.84"/>
    <n v="0"/>
    <n v="339.13600000000002"/>
    <x v="0"/>
  </r>
  <r>
    <s v="       104117"/>
    <s v="104117"/>
    <s v="       100320"/>
    <s v="INST.ZA MJER.KONCENTRACIJ"/>
    <x v="1"/>
    <s v="24.08.15"/>
    <s v="01.09.15"/>
    <n v="20"/>
    <n v="1"/>
    <n v="55041.25"/>
    <n v="54736.270000000004"/>
    <n v="304.98"/>
    <n v="22016.5"/>
    <x v="0"/>
  </r>
  <r>
    <s v="       104119"/>
    <s v="104119"/>
    <s v="       101566"/>
    <s v="RAČUNALO HP COMPAQ 8200"/>
    <x v="2"/>
    <s v="13.06.11"/>
    <s v="01.07.11"/>
    <n v="25"/>
    <n v="1"/>
    <n v="6699.37"/>
    <n v="6699.37"/>
    <n v="0"/>
    <n v="2679.748"/>
    <x v="0"/>
  </r>
  <r>
    <s v="       104122"/>
    <s v="104122"/>
    <s v="       100702"/>
    <s v="MONITOR LG 22&quot;"/>
    <x v="2"/>
    <s v="24.07.15"/>
    <s v="01.08.15"/>
    <n v="25"/>
    <n v="1"/>
    <n v="1197.5"/>
    <n v="1197.5"/>
    <n v="0"/>
    <n v="479"/>
    <x v="0"/>
  </r>
  <r>
    <s v="       104123"/>
    <s v="104123"/>
    <s v="       100702"/>
    <s v="MONITOR LG 22&quot;"/>
    <x v="2"/>
    <s v="24.07.15"/>
    <s v="01.08.15"/>
    <n v="25"/>
    <n v="1"/>
    <n v="1197.5"/>
    <n v="1197.5"/>
    <n v="0"/>
    <n v="479"/>
    <x v="0"/>
  </r>
  <r>
    <s v="       104124"/>
    <s v="104124"/>
    <s v="       100702"/>
    <s v="MONITOR LG 22&quot;"/>
    <x v="2"/>
    <s v="24.07.15"/>
    <s v="01.08.15"/>
    <n v="25"/>
    <n v="1"/>
    <n v="1197.5"/>
    <n v="1197.5"/>
    <n v="0"/>
    <n v="479"/>
    <x v="0"/>
  </r>
  <r>
    <s v="       104127"/>
    <s v="104127"/>
    <s v="       101719"/>
    <s v="SERVER R320"/>
    <x v="2"/>
    <s v="27.12.13"/>
    <s v="01.01.14"/>
    <n v="25"/>
    <n v="1"/>
    <n v="20605.5"/>
    <n v="20605.5"/>
    <n v="0"/>
    <n v="8242.2000000000007"/>
    <x v="0"/>
  </r>
  <r>
    <s v="       104128"/>
    <s v="104128"/>
    <s v="       100427"/>
    <s v="KOMUNIKACIJSKI ORMAR 47U"/>
    <x v="0"/>
    <s v="20.07.15"/>
    <s v="01.08.15"/>
    <n v="20"/>
    <n v="1"/>
    <n v="21483.15"/>
    <n v="21483.15"/>
    <n v="0"/>
    <n v="8593.26"/>
    <x v="0"/>
  </r>
  <r>
    <s v="       104145"/>
    <s v="104145"/>
    <s v="       100826"/>
    <s v="NOTEBOOK LENOVO T540p"/>
    <x v="2"/>
    <s v="05.10.15"/>
    <s v="01.11.15"/>
    <n v="25"/>
    <n v="1"/>
    <n v="14490.53"/>
    <n v="14490.53"/>
    <n v="0"/>
    <n v="5796.2120000000004"/>
    <x v="0"/>
  </r>
  <r>
    <s v="       104146"/>
    <s v="104146"/>
    <s v="       100226"/>
    <s v="FOTOAPARAT NIKON D5300"/>
    <x v="0"/>
    <s v="11.12.14"/>
    <s v="01.01.15"/>
    <n v="20"/>
    <n v="1"/>
    <n v="8721.01"/>
    <n v="8721.01"/>
    <n v="0"/>
    <n v="3488.4040000000005"/>
    <x v="0"/>
  </r>
  <r>
    <s v="       104147"/>
    <s v="104147"/>
    <s v="       100455"/>
    <s v="KUTIJA TERMO ALUMINIJSKA"/>
    <x v="1"/>
    <s v="12.11.12"/>
    <s v="01.12.12"/>
    <n v="20"/>
    <n v="1"/>
    <n v="4643.9800000000005"/>
    <n v="4643.9800000000005"/>
    <n v="0"/>
    <n v="1857.5920000000003"/>
    <x v="0"/>
  </r>
  <r>
    <s v="       104148"/>
    <s v="104148"/>
    <s v="       100761"/>
    <s v="NOSAČ SPEC.SA 12 CIJEVI"/>
    <x v="1"/>
    <s v="12.11.12"/>
    <s v="01.12.12"/>
    <n v="20"/>
    <n v="1"/>
    <n v="4283.67"/>
    <n v="4283.67"/>
    <n v="0"/>
    <n v="1713.4680000000001"/>
    <x v="0"/>
  </r>
  <r>
    <s v="       104150"/>
    <s v="104150"/>
    <s v="       100815"/>
    <s v="NOTEBOOK HP 8530w"/>
    <x v="2"/>
    <s v="20.01.09"/>
    <s v="01.02.09"/>
    <n v="25"/>
    <n v="1"/>
    <n v="13945.82"/>
    <n v="13945.82"/>
    <n v="0"/>
    <n v="5578.3280000000004"/>
    <x v="0"/>
  </r>
  <r>
    <s v="       104154"/>
    <s v="104154"/>
    <s v="       102195"/>
    <s v="STOLAC UREDSKI"/>
    <x v="0"/>
    <s v="14.12.11"/>
    <s v="01.01.12"/>
    <n v="12.5"/>
    <n v="1"/>
    <n v="1135.78"/>
    <n v="1135.78"/>
    <n v="0"/>
    <n v="454.31200000000001"/>
    <x v="0"/>
  </r>
  <r>
    <s v="       104163"/>
    <s v="104163"/>
    <s v="       100625"/>
    <s v="MONITOR 17&quot; (MZ)"/>
    <x v="2"/>
    <s v="17.03.03"/>
    <s v="01.04.03"/>
    <n v="25"/>
    <n v="1"/>
    <n v="3500"/>
    <n v="3500"/>
    <n v="0"/>
    <n v="1400"/>
    <x v="0"/>
  </r>
  <r>
    <s v="       104165"/>
    <s v="104165"/>
    <s v="       101223"/>
    <s v="PISAČ HP LASERJET 1022"/>
    <x v="2"/>
    <s v="10.11.06"/>
    <s v="01.12.06"/>
    <n v="25"/>
    <n v="1"/>
    <n v="1650.1000000000001"/>
    <n v="1650.1000000000001"/>
    <n v="0"/>
    <n v="660.04000000000008"/>
    <x v="0"/>
  </r>
  <r>
    <s v="       104166"/>
    <s v="104166"/>
    <s v="       101714"/>
    <s v="SERVER 3.1 HP DL380 G7 (d"/>
    <x v="2"/>
    <s v="02.11.12"/>
    <s v="01.12.12"/>
    <n v="25"/>
    <n v="1"/>
    <n v="37832.720000000001"/>
    <n v="9458.18"/>
    <n v="28374.54"/>
    <n v="37832.720000000001"/>
    <x v="1"/>
  </r>
  <r>
    <s v="       104167"/>
    <s v="104167"/>
    <s v="       100121"/>
    <s v="DISK 3.2. Zywel NSA221 (d"/>
    <x v="1"/>
    <s v="02.11.12"/>
    <s v="01.12.12"/>
    <n v="25"/>
    <n v="1"/>
    <n v="3768.32"/>
    <n v="942.08"/>
    <n v="2826.2400000000002"/>
    <n v="3768.32"/>
    <x v="1"/>
  </r>
  <r>
    <s v="       104168"/>
    <s v="104168"/>
    <s v="       101715"/>
    <s v="SERVER DELL POWERAGE 1430"/>
    <x v="2"/>
    <s v="01.01.10"/>
    <s v="01.02.10"/>
    <n v="25"/>
    <n v="1"/>
    <n v="7990"/>
    <n v="7990"/>
    <n v="0"/>
    <n v="3196"/>
    <x v="0"/>
  </r>
  <r>
    <s v="       104169"/>
    <s v="104169"/>
    <s v="       102418"/>
    <s v="TRIMER MOTORNI BKE45ED"/>
    <x v="1"/>
    <s v="18.05.15"/>
    <s v="01.06.15"/>
    <n v="20"/>
    <n v="1"/>
    <n v="3540.75"/>
    <n v="3540.75"/>
    <n v="0"/>
    <n v="1416.3000000000002"/>
    <x v="0"/>
  </r>
  <r>
    <s v="       104170"/>
    <s v="104170"/>
    <s v="       102475"/>
    <s v="UREĐ.ZA ODREĐI.ČVRSTOĆE S"/>
    <x v="1"/>
    <s v="26.05.04"/>
    <s v="01.06.04"/>
    <n v="20"/>
    <n v="1"/>
    <n v="5739.7"/>
    <n v="5739.7"/>
    <n v="0"/>
    <n v="2295.88"/>
    <x v="0"/>
  </r>
  <r>
    <s v="       104171"/>
    <s v="104171"/>
    <s v="       102370"/>
    <s v="TELETOP REISS S NOGARIMA"/>
    <x v="1"/>
    <s v="01.01.97"/>
    <s v="01.02.97"/>
    <n v="20"/>
    <n v="1"/>
    <n v="1924.43"/>
    <n v="1924.43"/>
    <n v="0"/>
    <n v="769.77200000000005"/>
    <x v="0"/>
  </r>
  <r>
    <s v="       104172"/>
    <s v="104172"/>
    <s v="       100138"/>
    <s v="ECM-2 UNIVERZALNI ALAT"/>
    <x v="1"/>
    <s v="30.03.98"/>
    <s v="01.04.98"/>
    <n v="20"/>
    <n v="1"/>
    <n v="10755.91"/>
    <n v="10755.91"/>
    <n v="0"/>
    <n v="4302.3640000000005"/>
    <x v="0"/>
  </r>
  <r>
    <s v="       104173"/>
    <s v="104173"/>
    <s v="       102475"/>
    <s v="UREĐ.ZA ODREĐI.ČVRSTOĆE S"/>
    <x v="1"/>
    <s v="26.05.04"/>
    <s v="01.06.04"/>
    <n v="20"/>
    <n v="1"/>
    <n v="5315.57"/>
    <n v="5315.57"/>
    <n v="0"/>
    <n v="2126.2280000000001"/>
    <x v="0"/>
  </r>
  <r>
    <s v="       104174"/>
    <s v="104174"/>
    <s v="       100463"/>
    <s v="Ladičar"/>
    <x v="0"/>
    <s v="18.01.10"/>
    <s v="01.02.10"/>
    <n v="12.5"/>
    <n v="1"/>
    <n v="1118.23"/>
    <n v="1118.23"/>
    <n v="0"/>
    <n v="447.29200000000003"/>
    <x v="0"/>
  </r>
  <r>
    <s v="       104175"/>
    <s v="104175"/>
    <s v="       101337"/>
    <s v="POLIČAR ZIDNI"/>
    <x v="0"/>
    <s v="20.05.09"/>
    <s v="01.06.09"/>
    <n v="12.5"/>
    <n v="1"/>
    <n v="1464"/>
    <n v="1464"/>
    <n v="0"/>
    <n v="585.6"/>
    <x v="0"/>
  </r>
  <r>
    <s v="       104176"/>
    <s v="104176"/>
    <s v="       100920"/>
    <s v="ORMAR GARDEROBNI"/>
    <x v="0"/>
    <s v="20.05.09"/>
    <s v="01.06.09"/>
    <n v="12.5"/>
    <n v="1"/>
    <n v="3660"/>
    <n v="3660"/>
    <n v="0"/>
    <n v="1464"/>
    <x v="0"/>
  </r>
  <r>
    <s v="       104177"/>
    <s v="104177"/>
    <s v="       101069"/>
    <s v="ORMAR ZA KNJIGE 142x40x22"/>
    <x v="0"/>
    <s v="20.05.09"/>
    <s v="01.06.09"/>
    <n v="12.5"/>
    <n v="1"/>
    <n v="4880"/>
    <n v="4880"/>
    <n v="0"/>
    <n v="1952"/>
    <x v="0"/>
  </r>
  <r>
    <s v="       104178"/>
    <s v="104178"/>
    <s v="       101069"/>
    <s v="ORMAR ZA KNJIGE 142x40x22"/>
    <x v="0"/>
    <s v="20.05.09"/>
    <s v="01.06.09"/>
    <n v="12.5"/>
    <n v="1"/>
    <n v="4880"/>
    <n v="4880"/>
    <n v="0"/>
    <n v="1952"/>
    <x v="0"/>
  </r>
  <r>
    <s v="       104179"/>
    <s v="104179"/>
    <s v="       101069"/>
    <s v="ORMAR ZA KNJIGE 142x40x22"/>
    <x v="0"/>
    <s v="20.05.09"/>
    <s v="01.06.09"/>
    <n v="12.5"/>
    <n v="1"/>
    <n v="4880"/>
    <n v="4880"/>
    <n v="0"/>
    <n v="1952"/>
    <x v="0"/>
  </r>
  <r>
    <s v="       104180"/>
    <s v="104180"/>
    <s v="       100859"/>
    <s v="ORMAR 100x64x150 S KLIZN."/>
    <x v="0"/>
    <s v="18.11.08"/>
    <s v="01.12.08"/>
    <n v="12.5"/>
    <n v="1"/>
    <n v="1964.2"/>
    <n v="1964.2"/>
    <n v="0"/>
    <n v="785.68000000000006"/>
    <x v="0"/>
  </r>
  <r>
    <s v="       104181"/>
    <s v="104181"/>
    <s v="       100859"/>
    <s v="ORMAR 100x64x150 S KLIZN."/>
    <x v="0"/>
    <s v="18.11.08"/>
    <s v="01.12.08"/>
    <n v="12.5"/>
    <n v="1"/>
    <n v="1964.2"/>
    <n v="1964.2"/>
    <n v="0"/>
    <n v="785.68000000000006"/>
    <x v="0"/>
  </r>
  <r>
    <s v="       104182"/>
    <s v="104182"/>
    <s v="       100173"/>
    <s v="FOTELJA KLUB NISKA CRNA"/>
    <x v="0"/>
    <s v="18.11.08"/>
    <s v="01.12.08"/>
    <n v="12.5"/>
    <n v="1"/>
    <n v="1149.8500000000001"/>
    <n v="1149.8500000000001"/>
    <n v="0"/>
    <n v="459.94000000000005"/>
    <x v="0"/>
  </r>
  <r>
    <s v="       104183"/>
    <s v="104183"/>
    <s v="       100173"/>
    <s v="FOTELJA KLUB NISKA CRNA"/>
    <x v="0"/>
    <s v="18.11.08"/>
    <s v="01.12.08"/>
    <n v="12.5"/>
    <n v="1"/>
    <n v="1149.8500000000001"/>
    <n v="1149.8500000000001"/>
    <n v="0"/>
    <n v="459.94000000000005"/>
    <x v="0"/>
  </r>
  <r>
    <s v="       104184"/>
    <s v="104184"/>
    <s v="       102298"/>
    <s v="STOLIĆ POKRETNI 60x60x50"/>
    <x v="0"/>
    <s v="18.11.08"/>
    <s v="01.12.08"/>
    <n v="12.5"/>
    <n v="1"/>
    <n v="3184.2000000000003"/>
    <n v="3184.2000000000003"/>
    <n v="0"/>
    <n v="1273.6800000000003"/>
    <x v="0"/>
  </r>
  <r>
    <s v="       104185"/>
    <s v="104185"/>
    <s v="       102034"/>
    <s v="STOL RADNI 220x75x75+LAD."/>
    <x v="0"/>
    <s v="18.11.08"/>
    <s v="01.12.08"/>
    <n v="12.5"/>
    <n v="1"/>
    <n v="10967.800000000001"/>
    <n v="10967.800000000001"/>
    <n v="0"/>
    <n v="4387.1200000000008"/>
    <x v="0"/>
  </r>
  <r>
    <s v="       104186"/>
    <s v="104186"/>
    <s v="       101976"/>
    <s v="STOL PISAĆI **hodnik"/>
    <x v="0"/>
    <s v="01.01.97"/>
    <s v="01.02.97"/>
    <n v="12.5"/>
    <n v="1"/>
    <n v="616.61"/>
    <n v="616.61"/>
    <n v="0"/>
    <n v="246.64400000000001"/>
    <x v="0"/>
  </r>
  <r>
    <s v="       104188"/>
    <s v="104188"/>
    <s v="       100724"/>
    <s v="MONITOR SAMSUNG 20&quot;"/>
    <x v="2"/>
    <s v="01.01.10"/>
    <s v="01.02.10"/>
    <n v="25"/>
    <n v="1"/>
    <n v="1556.51"/>
    <n v="1556.51"/>
    <n v="0"/>
    <n v="622.60400000000004"/>
    <x v="0"/>
  </r>
  <r>
    <s v="       104189"/>
    <s v="104189"/>
    <s v="       100481"/>
    <s v="LADIČAR UREDSKI"/>
    <x v="0"/>
    <s v="16.12.13"/>
    <s v="01.01.14"/>
    <n v="12.5"/>
    <n v="1"/>
    <n v="1000"/>
    <n v="875"/>
    <n v="125"/>
    <n v="400"/>
    <x v="0"/>
  </r>
  <r>
    <s v="       104190"/>
    <s v="104190"/>
    <s v="       102330"/>
    <s v="SUSTAV ZA PREC.POZICIONI."/>
    <x v="1"/>
    <s v="02.10.08"/>
    <s v="01.11.08"/>
    <n v="20"/>
    <n v="1"/>
    <n v="53683.86"/>
    <n v="53683.86"/>
    <n v="0"/>
    <n v="21473.544000000002"/>
    <x v="0"/>
  </r>
  <r>
    <s v="       104191"/>
    <s v="104191"/>
    <s v="       100693"/>
    <s v="MONITOR LCD 23&quot; LG"/>
    <x v="2"/>
    <s v="02.05.11"/>
    <s v="01.06.11"/>
    <n v="25"/>
    <n v="1"/>
    <n v="1295.79"/>
    <n v="1295.79"/>
    <n v="0"/>
    <n v="518.31600000000003"/>
    <x v="0"/>
  </r>
  <r>
    <s v="       104192"/>
    <s v="104192"/>
    <s v="       101464"/>
    <s v="RAČ. HP COMPAQ 8100"/>
    <x v="2"/>
    <s v="23.09.10"/>
    <s v="01.10.10"/>
    <n v="25"/>
    <n v="1"/>
    <n v="6491.77"/>
    <n v="6491.77"/>
    <n v="0"/>
    <n v="2596.7080000000005"/>
    <x v="0"/>
  </r>
  <r>
    <s v="       104193"/>
    <s v="104193"/>
    <s v="       100798"/>
    <s v="NOTEBOOK ELITE 8560w"/>
    <x v="2"/>
    <s v="02.11.12"/>
    <s v="01.12.12"/>
    <n v="25"/>
    <n v="1"/>
    <n v="12250"/>
    <n v="3062.5"/>
    <n v="9187.5"/>
    <n v="12250"/>
    <x v="1"/>
  </r>
  <r>
    <s v="       104194"/>
    <s v="104194"/>
    <s v="       100798"/>
    <s v="NOTEBOOK ELITE 8560w"/>
    <x v="2"/>
    <s v="02.11.12"/>
    <s v="01.12.12"/>
    <n v="25"/>
    <n v="1"/>
    <n v="12250"/>
    <n v="3062.5"/>
    <n v="9187.5"/>
    <n v="12250"/>
    <x v="1"/>
  </r>
  <r>
    <s v="       104195"/>
    <s v="104195"/>
    <s v="       100557"/>
    <s v="MIŠ HP 3D  (donac.Japan)"/>
    <x v="2"/>
    <s v="02.11.12"/>
    <s v="01.12.12"/>
    <n v="25"/>
    <n v="1"/>
    <n v="1849"/>
    <n v="1849"/>
    <n v="0"/>
    <n v="739.6"/>
    <x v="0"/>
  </r>
  <r>
    <s v="       104196"/>
    <s v="104196"/>
    <s v="       101249"/>
    <s v="PISAČ XEROX 7556 MULTIFUN"/>
    <x v="2"/>
    <s v="24.10.12"/>
    <s v="01.11.12"/>
    <n v="25"/>
    <n v="1"/>
    <n v="87918.3"/>
    <n v="87918.3"/>
    <n v="0"/>
    <n v="35167.32"/>
    <x v="0"/>
  </r>
  <r>
    <s v="       104197"/>
    <s v="104197"/>
    <s v="       101860"/>
    <s v="STEREOSKOPSKE NAOČALE  (d"/>
    <x v="1"/>
    <s v="03.02.12"/>
    <s v="01.03.12"/>
    <n v="20"/>
    <n v="1"/>
    <n v="9701.89"/>
    <n v="9701.89"/>
    <n v="0"/>
    <n v="3880.7559999999999"/>
    <x v="0"/>
  </r>
  <r>
    <s v="       104198"/>
    <s v="104198"/>
    <s v="       101858"/>
    <s v="STEREOSKOP SPIEGL SLS-2"/>
    <x v="1"/>
    <s v="01.01.97"/>
    <s v="01.02.97"/>
    <n v="20"/>
    <n v="1"/>
    <n v="1799.94"/>
    <n v="1799.94"/>
    <n v="0"/>
    <n v="719.97600000000011"/>
    <x v="0"/>
  </r>
  <r>
    <s v="       104199"/>
    <s v="104199"/>
    <s v="       100850"/>
    <s v="Ograda 10x15m s vratima"/>
    <x v="1"/>
    <s v="29.03.13"/>
    <s v="01.04.13"/>
    <n v="20"/>
    <n v="1"/>
    <n v="20634.03"/>
    <n v="20634.03"/>
    <n v="0"/>
    <n v="8253.6119999999992"/>
    <x v="0"/>
  </r>
  <r>
    <s v="       104200"/>
    <s v="104200"/>
    <s v="       100851"/>
    <s v="Ograda 2,5x2,5m s vratima"/>
    <x v="1"/>
    <s v="31.12.13"/>
    <s v="01.01.14"/>
    <n v="20"/>
    <n v="1"/>
    <n v="6051.9800000000005"/>
    <n v="6051.9800000000005"/>
    <n v="0"/>
    <n v="2420.7920000000004"/>
    <x v="0"/>
  </r>
  <r>
    <s v="       104201"/>
    <s v="104201"/>
    <s v="       100851"/>
    <s v="Ograda 2,5x2,5m s vratima"/>
    <x v="1"/>
    <s v="31.12.13"/>
    <s v="01.01.14"/>
    <n v="20"/>
    <n v="1"/>
    <n v="6052"/>
    <n v="6052"/>
    <n v="0"/>
    <n v="2420.8000000000002"/>
    <x v="0"/>
  </r>
  <r>
    <s v="       104202"/>
    <s v="104202"/>
    <s v="       100851"/>
    <s v="Ograda 2,5x2,5m s vratima"/>
    <x v="1"/>
    <s v="31.12.13"/>
    <s v="01.01.14"/>
    <n v="20"/>
    <n v="1"/>
    <n v="6052"/>
    <n v="6052"/>
    <n v="0"/>
    <n v="2420.8000000000002"/>
    <x v="0"/>
  </r>
  <r>
    <s v="       104203"/>
    <s v="104203"/>
    <s v="       100851"/>
    <s v="Ograda 2,5x2,5m s vratima"/>
    <x v="1"/>
    <s v="31.12.13"/>
    <s v="01.01.14"/>
    <n v="20"/>
    <n v="1"/>
    <n v="6052"/>
    <n v="6052"/>
    <n v="0"/>
    <n v="2420.8000000000002"/>
    <x v="0"/>
  </r>
  <r>
    <s v="       104204"/>
    <s v="104204"/>
    <s v="       101162"/>
    <s v="Orrada 2,5x2,5m s vratima"/>
    <x v="1"/>
    <s v="31.12.13"/>
    <s v="01.01.14"/>
    <n v="20"/>
    <n v="1"/>
    <n v="6052"/>
    <n v="6052"/>
    <n v="0"/>
    <n v="2420.8000000000002"/>
    <x v="0"/>
  </r>
  <r>
    <s v="       104205"/>
    <s v="104205"/>
    <s v="       100792"/>
    <s v="NOTEBOOK DELL (don.Japan)"/>
    <x v="2"/>
    <s v="31.12.13"/>
    <s v="01.01.14"/>
    <n v="25"/>
    <n v="1"/>
    <n v="39408.660000000003"/>
    <n v="39408.660000000003"/>
    <n v="0"/>
    <n v="15763.464000000002"/>
    <x v="0"/>
  </r>
  <r>
    <s v="       104206"/>
    <s v="104206"/>
    <s v="       100792"/>
    <s v="NOTEBOOK DELL (don.Japan)"/>
    <x v="2"/>
    <s v="31.12.13"/>
    <s v="01.01.14"/>
    <n v="25"/>
    <n v="1"/>
    <n v="39408.660000000003"/>
    <n v="39408.660000000003"/>
    <n v="0"/>
    <n v="15763.464000000002"/>
    <x v="0"/>
  </r>
  <r>
    <s v="       104207"/>
    <s v="104207"/>
    <s v="       100432"/>
    <s v="KONTEJNER (don.Japan)"/>
    <x v="1"/>
    <s v="31.12.13"/>
    <s v="01.01.14"/>
    <n v="20"/>
    <n v="1"/>
    <n v="32600"/>
    <n v="32600"/>
    <n v="0"/>
    <n v="13040"/>
    <x v="0"/>
  </r>
  <r>
    <s v="       104208"/>
    <s v="104208"/>
    <s v="       100454"/>
    <s v="KUTIJA PLASTIČNA ZA LOGER"/>
    <x v="1"/>
    <s v="31.12.13"/>
    <s v="01.01.14"/>
    <n v="20"/>
    <n v="1"/>
    <n v="1640.8500000000001"/>
    <n v="1640.8500000000001"/>
    <n v="0"/>
    <n v="656.34000000000015"/>
    <x v="0"/>
  </r>
  <r>
    <s v="       104209"/>
    <s v="104209"/>
    <s v="       100454"/>
    <s v="KUTIJA PLASTIČNA ZA LOGER"/>
    <x v="1"/>
    <s v="31.12.13"/>
    <s v="01.01.14"/>
    <n v="20"/>
    <n v="1"/>
    <n v="1640.83"/>
    <n v="1640.83"/>
    <n v="0"/>
    <n v="656.33199999999999"/>
    <x v="0"/>
  </r>
  <r>
    <s v="       104210"/>
    <s v="104210"/>
    <s v="       100454"/>
    <s v="KUTIJA PLASTIČNA ZA LOGER"/>
    <x v="1"/>
    <s v="31.12.13"/>
    <s v="01.01.14"/>
    <n v="20"/>
    <n v="1"/>
    <n v="924.31000000000006"/>
    <n v="924.31000000000006"/>
    <n v="0"/>
    <n v="369.72400000000005"/>
    <x v="0"/>
  </r>
  <r>
    <s v="       104211"/>
    <s v="104211"/>
    <s v="       100454"/>
    <s v="KUTIJA PLASTIČNA ZA LOGER"/>
    <x v="1"/>
    <s v="31.12.13"/>
    <s v="01.01.14"/>
    <n v="20"/>
    <n v="1"/>
    <n v="924.31000000000006"/>
    <n v="924.31000000000006"/>
    <n v="0"/>
    <n v="369.72400000000005"/>
    <x v="0"/>
  </r>
  <r>
    <s v="       104212"/>
    <s v="104212"/>
    <s v="       100454"/>
    <s v="KUTIJA PLASTIČNA ZA LOGER"/>
    <x v="1"/>
    <s v="31.12.13"/>
    <s v="01.01.14"/>
    <n v="20"/>
    <n v="1"/>
    <n v="924.31000000000006"/>
    <n v="924.31000000000006"/>
    <n v="0"/>
    <n v="369.72400000000005"/>
    <x v="0"/>
  </r>
  <r>
    <s v="       104213"/>
    <s v="104213"/>
    <s v="       100454"/>
    <s v="KUTIJA PLASTIČNA ZA LOGER"/>
    <x v="1"/>
    <s v="31.12.13"/>
    <s v="01.01.14"/>
    <n v="20"/>
    <n v="1"/>
    <n v="924.31000000000006"/>
    <n v="924.31000000000006"/>
    <n v="0"/>
    <n v="369.72400000000005"/>
    <x v="0"/>
  </r>
  <r>
    <s v="       104214"/>
    <s v="104214"/>
    <s v="       100454"/>
    <s v="KUTIJA PLASTIČNA ZA LOGER"/>
    <x v="1"/>
    <s v="31.12.13"/>
    <s v="01.01.14"/>
    <n v="20"/>
    <n v="1"/>
    <n v="924.31000000000006"/>
    <n v="924.31000000000006"/>
    <n v="0"/>
    <n v="369.72400000000005"/>
    <x v="0"/>
  </r>
  <r>
    <s v="       104215"/>
    <s v="104215"/>
    <s v="       100085"/>
    <s v="CIJEV FLEKSIBILNA ČELIĆNA"/>
    <x v="1"/>
    <s v="31.12.13"/>
    <s v="01.01.14"/>
    <n v="20"/>
    <n v="1"/>
    <n v="5732.17"/>
    <n v="5732.17"/>
    <n v="0"/>
    <n v="2292.8679999999999"/>
    <x v="0"/>
  </r>
  <r>
    <s v="       104216"/>
    <s v="104216"/>
    <s v="       102447"/>
    <s v="UR.ZA ZAP.PODATAKA S GPS"/>
    <x v="1"/>
    <s v="31.12.13"/>
    <s v="01.01.14"/>
    <n v="20"/>
    <n v="1"/>
    <n v="22438.59"/>
    <n v="22438.59"/>
    <n v="0"/>
    <n v="8975.4359999999997"/>
    <x v="0"/>
  </r>
  <r>
    <s v="       104217"/>
    <s v="104217"/>
    <s v="       102447"/>
    <s v="UR.ZA ZAP.PODATAKA S GPS"/>
    <x v="1"/>
    <s v="31.12.13"/>
    <s v="01.01.14"/>
    <n v="20"/>
    <n v="1"/>
    <n v="22438.57"/>
    <n v="22438.57"/>
    <n v="0"/>
    <n v="8975.4279999999999"/>
    <x v="0"/>
  </r>
  <r>
    <s v="       104218"/>
    <s v="104218"/>
    <s v="       102447"/>
    <s v="UR.ZA ZAP.PODATAKA S GPS"/>
    <x v="1"/>
    <s v="31.12.13"/>
    <s v="01.01.14"/>
    <n v="20"/>
    <n v="1"/>
    <n v="22438.57"/>
    <n v="22438.57"/>
    <n v="0"/>
    <n v="8975.4279999999999"/>
    <x v="0"/>
  </r>
  <r>
    <s v="       104219"/>
    <s v="104219"/>
    <s v="       102447"/>
    <s v="UR.ZA ZAP.PODATAKA S GPS"/>
    <x v="1"/>
    <s v="31.12.13"/>
    <s v="01.01.14"/>
    <n v="20"/>
    <n v="1"/>
    <n v="22438.57"/>
    <n v="22438.57"/>
    <n v="0"/>
    <n v="8975.4279999999999"/>
    <x v="0"/>
  </r>
  <r>
    <s v="       104220"/>
    <s v="104220"/>
    <s v="       102447"/>
    <s v="UR.ZA ZAP.PODATAKA S GPS"/>
    <x v="1"/>
    <s v="31.12.13"/>
    <s v="01.01.14"/>
    <n v="20"/>
    <n v="1"/>
    <n v="22438.57"/>
    <n v="22438.57"/>
    <n v="0"/>
    <n v="8975.4279999999999"/>
    <x v="0"/>
  </r>
  <r>
    <s v="       104221"/>
    <s v="104221"/>
    <s v="       102447"/>
    <s v="UR.ZA ZAP.PODATAKA S GPS"/>
    <x v="1"/>
    <s v="31.12.13"/>
    <s v="01.01.14"/>
    <n v="20"/>
    <n v="1"/>
    <n v="22438.57"/>
    <n v="22438.57"/>
    <n v="0"/>
    <n v="8975.4279999999999"/>
    <x v="0"/>
  </r>
  <r>
    <s v="       104222"/>
    <s v="104222"/>
    <s v="       102447"/>
    <s v="UR.ZA ZAP.PODATAKA S GPS"/>
    <x v="1"/>
    <s v="31.12.13"/>
    <s v="01.01.14"/>
    <n v="20"/>
    <n v="1"/>
    <n v="22438.57"/>
    <n v="22438.57"/>
    <n v="0"/>
    <n v="8975.4279999999999"/>
    <x v="0"/>
  </r>
  <r>
    <s v="       104223"/>
    <s v="104223"/>
    <s v="       102447"/>
    <s v="UR.ZA ZAP.PODATAKA S GPS"/>
    <x v="1"/>
    <s v="31.12.13"/>
    <s v="01.01.14"/>
    <n v="20"/>
    <n v="1"/>
    <n v="22438.57"/>
    <n v="22438.57"/>
    <n v="0"/>
    <n v="8975.4279999999999"/>
    <x v="0"/>
  </r>
  <r>
    <s v="       104224"/>
    <s v="104224"/>
    <s v="       102447"/>
    <s v="UR.ZA ZAP.PODATAKA S GPS"/>
    <x v="1"/>
    <s v="31.12.13"/>
    <s v="01.01.14"/>
    <n v="20"/>
    <n v="1"/>
    <n v="22438.57"/>
    <n v="22438.57"/>
    <n v="0"/>
    <n v="8975.4279999999999"/>
    <x v="0"/>
  </r>
  <r>
    <s v="       104225"/>
    <s v="104225"/>
    <s v="       102447"/>
    <s v="UR.ZA ZAP.PODATAKA S GPS"/>
    <x v="1"/>
    <s v="31.12.13"/>
    <s v="01.01.14"/>
    <n v="20"/>
    <n v="1"/>
    <n v="22438.57"/>
    <n v="22438.57"/>
    <n v="0"/>
    <n v="8975.4279999999999"/>
    <x v="0"/>
  </r>
  <r>
    <s v="       104226"/>
    <s v="104226"/>
    <s v="       100014"/>
    <s v="AKCELEROMETAR S KABLOM (d"/>
    <x v="1"/>
    <s v="31.12.13"/>
    <s v="01.01.14"/>
    <n v="20"/>
    <n v="1"/>
    <n v="17913.010000000002"/>
    <n v="17913.010000000002"/>
    <n v="0"/>
    <n v="7165.2040000000015"/>
    <x v="0"/>
  </r>
  <r>
    <s v="       104227"/>
    <s v="104227"/>
    <s v="       100014"/>
    <s v="AKCELEROMETAR S KABLOM (d"/>
    <x v="1"/>
    <s v="31.12.13"/>
    <s v="01.01.14"/>
    <n v="20"/>
    <n v="1"/>
    <n v="17913.03"/>
    <n v="17913.03"/>
    <n v="0"/>
    <n v="7165.2119999999995"/>
    <x v="0"/>
  </r>
  <r>
    <s v="       104228"/>
    <s v="104228"/>
    <s v="       100014"/>
    <s v="AKCELEROMETAR S KABLOM (d"/>
    <x v="1"/>
    <s v="31.12.13"/>
    <s v="01.01.14"/>
    <n v="20"/>
    <n v="1"/>
    <n v="17913.03"/>
    <n v="17913.03"/>
    <n v="0"/>
    <n v="7165.2119999999995"/>
    <x v="0"/>
  </r>
  <r>
    <s v="       104229"/>
    <s v="104229"/>
    <s v="       100014"/>
    <s v="AKCELEROMETAR S KABLOM (d"/>
    <x v="1"/>
    <s v="31.12.13"/>
    <s v="01.01.14"/>
    <n v="20"/>
    <n v="1"/>
    <n v="17913.03"/>
    <n v="17913.03"/>
    <n v="0"/>
    <n v="7165.2119999999995"/>
    <x v="0"/>
  </r>
  <r>
    <s v="       104230"/>
    <s v="104230"/>
    <s v="       100014"/>
    <s v="AKCELEROMETAR S KABLOM (d"/>
    <x v="1"/>
    <s v="31.12.13"/>
    <s v="01.01.14"/>
    <n v="20"/>
    <n v="1"/>
    <n v="64486.89"/>
    <n v="64486.89"/>
    <n v="0"/>
    <n v="25794.756000000001"/>
    <x v="0"/>
  </r>
  <r>
    <s v="       104231"/>
    <s v="104231"/>
    <s v="       100014"/>
    <s v="AKCELEROMETAR S KABLOM (d"/>
    <x v="1"/>
    <s v="31.12.13"/>
    <s v="01.01.14"/>
    <n v="20"/>
    <n v="1"/>
    <n v="64486.89"/>
    <n v="64486.89"/>
    <n v="0"/>
    <n v="25794.756000000001"/>
    <x v="0"/>
  </r>
  <r>
    <s v="       104232"/>
    <s v="104232"/>
    <s v="       100014"/>
    <s v="AKCELEROMETAR S KABLOM (d"/>
    <x v="1"/>
    <s v="31.12.13"/>
    <s v="01.01.14"/>
    <n v="20"/>
    <n v="1"/>
    <n v="64486.89"/>
    <n v="64486.89"/>
    <n v="0"/>
    <n v="25794.756000000001"/>
    <x v="0"/>
  </r>
  <r>
    <s v="       104233"/>
    <s v="104233"/>
    <s v="       102090"/>
    <s v="STOL UREDSKI 140x80x75"/>
    <x v="0"/>
    <s v="18.01.10"/>
    <s v="01.02.10"/>
    <n v="12.5"/>
    <n v="1"/>
    <n v="1633.82"/>
    <n v="1633.82"/>
    <n v="0"/>
    <n v="653.52800000000002"/>
    <x v="0"/>
  </r>
  <r>
    <s v="       104234"/>
    <s v="104234"/>
    <s v="       102090"/>
    <s v="STOL UREDSKI 140x80x75"/>
    <x v="0"/>
    <s v="18.01.10"/>
    <s v="01.02.10"/>
    <n v="12.5"/>
    <n v="1"/>
    <n v="1633.82"/>
    <n v="1633.82"/>
    <n v="0"/>
    <n v="653.52800000000002"/>
    <x v="0"/>
  </r>
  <r>
    <s v="       104235"/>
    <s v="104235"/>
    <s v="       102252"/>
    <s v="STOLICA HRAST DRVENA"/>
    <x v="0"/>
    <s v="01.01.97"/>
    <s v="01.02.97"/>
    <n v="12.5"/>
    <n v="1"/>
    <n v="326.85000000000002"/>
    <n v="326.85000000000002"/>
    <n v="0"/>
    <n v="130.74"/>
    <x v="0"/>
  </r>
  <r>
    <s v="       104236"/>
    <s v="104236"/>
    <s v="       100043"/>
    <s v="AVIONSKE KARTE Podsljeme,"/>
    <x v="3"/>
    <s v="02.11.12"/>
    <s v="01.12.12"/>
    <n v="25"/>
    <n v="1"/>
    <n v="73460"/>
    <n v="73460"/>
    <n v="0"/>
    <n v="29384"/>
    <x v="0"/>
  </r>
  <r>
    <s v="       104237"/>
    <s v="104237"/>
    <s v="       100113"/>
    <s v="DIGIT.MODEL PRIMORSKO-GOR"/>
    <x v="1"/>
    <s v="03.02.12"/>
    <s v="01.03.12"/>
    <n v="25"/>
    <n v="1"/>
    <n v="9000"/>
    <n v="9000"/>
    <n v="0"/>
    <n v="3600"/>
    <x v="0"/>
  </r>
  <r>
    <s v="       104238"/>
    <s v="104238"/>
    <s v="       101755"/>
    <s v="SOFTW. LogPlot 7"/>
    <x v="3"/>
    <s v="01.01.10"/>
    <s v="01.02.10"/>
    <n v="25"/>
    <n v="1"/>
    <n v="4447.78"/>
    <n v="4447.78"/>
    <n v="0"/>
    <n v="1779.1120000000001"/>
    <x v="0"/>
  </r>
  <r>
    <s v="       104239"/>
    <s v="104239"/>
    <s v="       101749"/>
    <s v="SOFTW. ArcInfo/GIS"/>
    <x v="3"/>
    <s v="01.01.10"/>
    <s v="01.02.10"/>
    <n v="25"/>
    <n v="1"/>
    <n v="29627.8"/>
    <n v="29627.8"/>
    <n v="0"/>
    <n v="11851.12"/>
    <x v="0"/>
  </r>
  <r>
    <s v="       104240"/>
    <s v="104240"/>
    <s v="       101807"/>
    <s v="SOFTWARE RHINOCEROS 3.0"/>
    <x v="3"/>
    <s v="21.01.05"/>
    <s v="01.02.05"/>
    <n v="25"/>
    <n v="1"/>
    <n v="2735.85"/>
    <n v="2735.85"/>
    <n v="0"/>
    <n v="1094.3399999999999"/>
    <x v="0"/>
  </r>
  <r>
    <s v="       104243"/>
    <s v="104243"/>
    <s v="       100332"/>
    <s v="iPAD APPLE AIR 16GB **(re"/>
    <x v="2"/>
    <s v="23.09.14"/>
    <s v="01.10.14"/>
    <n v="25"/>
    <n v="1"/>
    <n v="4082.4900000000002"/>
    <n v="4082.4900000000002"/>
    <n v="0"/>
    <n v="1632.9960000000001"/>
    <x v="0"/>
  </r>
  <r>
    <s v="       104244"/>
    <s v="104244"/>
    <s v="       100529"/>
    <s v="MIKROSKOP AM 2011"/>
    <x v="1"/>
    <s v="26.08.14"/>
    <s v="01.09.14"/>
    <n v="20"/>
    <n v="2"/>
    <n v="3061.56"/>
    <n v="3061.56"/>
    <n v="0"/>
    <n v="1224.624"/>
    <x v="0"/>
  </r>
  <r>
    <s v="       104251"/>
    <s v="104251"/>
    <s v="       100547"/>
    <s v="MIKROSKOP POLAR.+KAMERA"/>
    <x v="2"/>
    <s v="11.11.05"/>
    <s v="01.12.05"/>
    <n v="20"/>
    <n v="1"/>
    <n v="152866"/>
    <n v="152866"/>
    <n v="0"/>
    <n v="61146.400000000001"/>
    <x v="0"/>
  </r>
  <r>
    <s v="       104252"/>
    <s v="104252"/>
    <s v="       101594"/>
    <s v="RAČUNALO INTEL D915PSYL"/>
    <x v="2"/>
    <s v="29.09.05"/>
    <s v="01.10.05"/>
    <n v="25"/>
    <n v="1"/>
    <n v="5558.53"/>
    <n v="5558.53"/>
    <n v="0"/>
    <n v="2223.4119999999998"/>
    <x v="0"/>
  </r>
  <r>
    <s v="       104253"/>
    <s v="104253"/>
    <s v="       100951"/>
    <s v="ORMAR NISKI"/>
    <x v="0"/>
    <s v="30.06.04"/>
    <s v="01.07.04"/>
    <n v="12.5"/>
    <n v="1"/>
    <n v="1046.76"/>
    <n v="1046.76"/>
    <n v="0"/>
    <n v="418.70400000000001"/>
    <x v="0"/>
  </r>
  <r>
    <s v="       104258"/>
    <s v="104258"/>
    <s v="       101901"/>
    <s v="STOL CRTAĆI STAKLENI"/>
    <x v="0"/>
    <s v="01.01.97"/>
    <s v="01.02.97"/>
    <n v="12.5"/>
    <n v="1"/>
    <n v="500"/>
    <n v="500"/>
    <n v="0"/>
    <n v="200"/>
    <x v="0"/>
  </r>
  <r>
    <s v="       104259"/>
    <s v="104259"/>
    <s v="       101408"/>
    <s v="PROJEKTOR LCD-BENQ MP720p"/>
    <x v="1"/>
    <s v="07.11.06"/>
    <s v="01.12.06"/>
    <n v="25"/>
    <n v="1"/>
    <n v="15108.74"/>
    <n v="15108.74"/>
    <n v="0"/>
    <n v="6043.4960000000001"/>
    <x v="0"/>
  </r>
  <r>
    <s v="       104262"/>
    <s v="104262"/>
    <s v="       101407"/>
    <s v="PROJEKTOR HITACHI LCD"/>
    <x v="1"/>
    <s v="13.03.02"/>
    <s v="01.04.02"/>
    <n v="20"/>
    <n v="1"/>
    <n v="35990"/>
    <n v="35990"/>
    <n v="0"/>
    <n v="14396"/>
    <x v="0"/>
  </r>
  <r>
    <s v="       104263"/>
    <s v="104263"/>
    <s v="       100490"/>
    <s v="LINIJA HI-FI"/>
    <x v="1"/>
    <s v="23.12.99"/>
    <s v="01.01.00"/>
    <n v="20"/>
    <n v="1"/>
    <n v="2229.0100000000002"/>
    <n v="2229.0100000000002"/>
    <n v="0"/>
    <n v="891.60400000000016"/>
    <x v="0"/>
  </r>
  <r>
    <s v="       104264"/>
    <s v="104264"/>
    <s v="       102546"/>
    <s v="VIDEORECORDER SAMSUNG"/>
    <x v="1"/>
    <s v="15.10.98"/>
    <s v="01.11.98"/>
    <n v="20"/>
    <n v="1"/>
    <n v="2706.26"/>
    <n v="2706.26"/>
    <n v="0"/>
    <n v="1082.5040000000001"/>
    <x v="0"/>
  </r>
  <r>
    <s v="       104265"/>
    <s v="104265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66"/>
    <s v="104266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67"/>
    <s v="104267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68"/>
    <s v="104268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69"/>
    <s v="104269"/>
    <s v="       102142"/>
    <s v="STOLAC KONFER. CRNI"/>
    <x v="0"/>
    <s v="28.05.07"/>
    <s v="01.06.07"/>
    <n v="12.5"/>
    <n v="1"/>
    <n v="178.22"/>
    <n v="178.22"/>
    <n v="0"/>
    <n v="71.287999999999997"/>
    <x v="0"/>
  </r>
  <r>
    <s v="       104270"/>
    <s v="104270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71"/>
    <s v="104271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72"/>
    <s v="104272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73"/>
    <s v="104273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74"/>
    <s v="104274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76"/>
    <s v="104276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77"/>
    <s v="104277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78"/>
    <s v="104278"/>
    <s v="       102142"/>
    <s v="STOLAC KONFER. CRNI"/>
    <x v="0"/>
    <s v="28.05.07"/>
    <s v="01.06.07"/>
    <n v="12.5"/>
    <n v="1"/>
    <n v="178.22"/>
    <n v="178.22"/>
    <n v="0"/>
    <n v="71.287999999999997"/>
    <x v="0"/>
  </r>
  <r>
    <s v="       104279"/>
    <s v="104279"/>
    <s v="       102142"/>
    <s v="STOLAC KONFER. CRNI"/>
    <x v="0"/>
    <s v="28.05.07"/>
    <s v="01.06.07"/>
    <n v="12.5"/>
    <n v="1"/>
    <n v="178.22"/>
    <n v="178.22"/>
    <n v="0"/>
    <n v="71.287999999999997"/>
    <x v="0"/>
  </r>
  <r>
    <s v="       104280"/>
    <s v="104280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81"/>
    <s v="104281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82"/>
    <s v="104282"/>
    <s v="       102134"/>
    <s v="STOLAC KONF."/>
    <x v="0"/>
    <s v="03.05.06"/>
    <s v="01.06.06"/>
    <n v="12.5"/>
    <n v="1"/>
    <n v="178.22"/>
    <n v="178.22"/>
    <n v="0"/>
    <n v="71.287999999999997"/>
    <x v="0"/>
  </r>
  <r>
    <s v="       104283"/>
    <s v="104283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84"/>
    <s v="104284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85"/>
    <s v="104285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86"/>
    <s v="104286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87"/>
    <s v="104287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88"/>
    <s v="104288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89"/>
    <s v="104289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90"/>
    <s v="104290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91"/>
    <s v="104291"/>
    <s v="       102142"/>
    <s v="STOLAC KONFER. CRNI"/>
    <x v="0"/>
    <s v="28.05.07"/>
    <s v="01.06.07"/>
    <n v="12.5"/>
    <n v="1"/>
    <n v="178.22"/>
    <n v="178.22"/>
    <n v="0"/>
    <n v="71.287999999999997"/>
    <x v="0"/>
  </r>
  <r>
    <s v="       104292"/>
    <s v="104292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93"/>
    <s v="104293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94"/>
    <s v="104294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04295"/>
    <s v="104295"/>
    <s v="       100385"/>
    <s v="KLUPA ŠKOLSKA"/>
    <x v="0"/>
    <s v="16.05.07"/>
    <s v="01.06.07"/>
    <n v="12.5"/>
    <n v="1"/>
    <n v="528.41999999999996"/>
    <n v="528.41999999999996"/>
    <n v="0"/>
    <n v="211.36799999999999"/>
    <x v="0"/>
  </r>
  <r>
    <s v="       104296"/>
    <s v="104296"/>
    <s v="       101879"/>
    <s v="STOL 160X160(PLOČA BUKVA)"/>
    <x v="0"/>
    <s v="15.10.98"/>
    <s v="01.11.98"/>
    <n v="12.5"/>
    <n v="1"/>
    <n v="1342"/>
    <n v="1342"/>
    <n v="0"/>
    <n v="536.80000000000007"/>
    <x v="0"/>
  </r>
  <r>
    <s v="       104297"/>
    <s v="104297"/>
    <s v="       101873"/>
    <s v="STOL 120X60(PLOČA BUKVA)"/>
    <x v="0"/>
    <s v="15.10.98"/>
    <s v="01.11.98"/>
    <n v="12.5"/>
    <n v="1"/>
    <n v="1159"/>
    <n v="1159"/>
    <n v="0"/>
    <n v="463.6"/>
    <x v="0"/>
  </r>
  <r>
    <s v="       104298"/>
    <s v="104298"/>
    <s v="       101879"/>
    <s v="STOL 160X160(PLOČA BUKVA)"/>
    <x v="0"/>
    <s v="15.10.98"/>
    <s v="01.11.98"/>
    <n v="12.5"/>
    <n v="1"/>
    <n v="1342"/>
    <n v="1342"/>
    <n v="0"/>
    <n v="536.80000000000007"/>
    <x v="0"/>
  </r>
  <r>
    <s v="       104299"/>
    <s v="104299"/>
    <s v="       101879"/>
    <s v="STOL 160X160(PLOČA BUKVA)"/>
    <x v="0"/>
    <s v="15.10.98"/>
    <s v="01.11.98"/>
    <n v="12.5"/>
    <n v="1"/>
    <n v="1342"/>
    <n v="1342"/>
    <n v="0"/>
    <n v="536.80000000000007"/>
    <x v="0"/>
  </r>
  <r>
    <s v="       104300"/>
    <s v="104300"/>
    <s v="       100385"/>
    <s v="KLUPA ŠKOLSKA"/>
    <x v="0"/>
    <s v="16.05.07"/>
    <s v="01.06.07"/>
    <n v="12.5"/>
    <n v="1"/>
    <n v="528.41999999999996"/>
    <n v="528.41999999999996"/>
    <n v="0"/>
    <n v="211.36799999999999"/>
    <x v="0"/>
  </r>
  <r>
    <s v="       104301"/>
    <s v="104301"/>
    <s v="       101879"/>
    <s v="STOL 160X160(PLOČA BUKVA)"/>
    <x v="0"/>
    <s v="15.10.98"/>
    <s v="01.11.98"/>
    <n v="12.5"/>
    <n v="1"/>
    <n v="1342"/>
    <n v="1342"/>
    <n v="0"/>
    <n v="536.80000000000007"/>
    <x v="0"/>
  </r>
  <r>
    <s v="       104302"/>
    <s v="104302"/>
    <s v="       100385"/>
    <s v="KLUPA ŠKOLSKA"/>
    <x v="0"/>
    <s v="16.05.07"/>
    <s v="01.06.07"/>
    <n v="12.5"/>
    <n v="1"/>
    <n v="528.41"/>
    <n v="528.41"/>
    <n v="0"/>
    <n v="211.364"/>
    <x v="0"/>
  </r>
  <r>
    <s v="       104303"/>
    <s v="104303"/>
    <s v="       101879"/>
    <s v="STOL 160X160(PLOČA BUKVA)"/>
    <x v="0"/>
    <s v="15.10.98"/>
    <s v="01.11.98"/>
    <n v="12.5"/>
    <n v="1"/>
    <n v="1342"/>
    <n v="1342"/>
    <n v="0"/>
    <n v="536.80000000000007"/>
    <x v="0"/>
  </r>
  <r>
    <s v="       104304"/>
    <s v="104304"/>
    <s v="       101879"/>
    <s v="STOL 160X160(PLOČA BUKVA)"/>
    <x v="0"/>
    <s v="15.10.98"/>
    <s v="01.11.98"/>
    <n v="12.5"/>
    <n v="1"/>
    <n v="1342"/>
    <n v="1342"/>
    <n v="0"/>
    <n v="536.80000000000007"/>
    <x v="0"/>
  </r>
  <r>
    <s v="       104305"/>
    <s v="104305"/>
    <s v="       101879"/>
    <s v="STOL 160X160(PLOČA BUKVA)"/>
    <x v="0"/>
    <s v="15.10.98"/>
    <s v="01.11.98"/>
    <n v="12.5"/>
    <n v="1"/>
    <n v="1342"/>
    <n v="1342"/>
    <n v="0"/>
    <n v="536.80000000000007"/>
    <x v="0"/>
  </r>
  <r>
    <s v="       104306"/>
    <s v="104306"/>
    <s v="       101879"/>
    <s v="STOL 160X160(PLOČA BUKVA)"/>
    <x v="0"/>
    <s v="15.10.98"/>
    <s v="01.11.98"/>
    <n v="12.5"/>
    <n v="1"/>
    <n v="1342"/>
    <n v="1342"/>
    <n v="0"/>
    <n v="536.80000000000007"/>
    <x v="0"/>
  </r>
  <r>
    <s v="       104307"/>
    <s v="104307"/>
    <s v="       101879"/>
    <s v="STOL 160X160(PLOČA BUKVA)"/>
    <x v="0"/>
    <s v="15.10.98"/>
    <s v="01.11.98"/>
    <n v="12.5"/>
    <n v="1"/>
    <n v="1342"/>
    <n v="1342"/>
    <n v="0"/>
    <n v="536.80000000000007"/>
    <x v="0"/>
  </r>
  <r>
    <s v="       104308"/>
    <s v="104308"/>
    <s v="       101879"/>
    <s v="STOL 160X160(PLOČA BUKVA)"/>
    <x v="0"/>
    <s v="15.10.98"/>
    <s v="01.11.98"/>
    <n v="12.5"/>
    <n v="1"/>
    <n v="1342"/>
    <n v="1342"/>
    <n v="0"/>
    <n v="536.80000000000007"/>
    <x v="0"/>
  </r>
  <r>
    <s v="       104310"/>
    <s v="104310"/>
    <s v="       101400"/>
    <s v="PROJEKCIONO PLATNO"/>
    <x v="1"/>
    <s v="17.09.97"/>
    <s v="01.10.97"/>
    <n v="20"/>
    <n v="1"/>
    <n v="2127"/>
    <n v="2127"/>
    <n v="0"/>
    <n v="850.80000000000007"/>
    <x v="0"/>
  </r>
  <r>
    <s v="       104311"/>
    <s v="104311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4312"/>
    <s v="104312"/>
    <s v="       101839"/>
    <s v="STALAK ZA TV SAMSUNG ZBIR"/>
    <x v="1"/>
    <s v="15.10.98"/>
    <s v="01.11.98"/>
    <n v="12.5"/>
    <n v="1"/>
    <n v="1442.96"/>
    <n v="1442.96"/>
    <n v="0"/>
    <n v="577.18400000000008"/>
    <x v="0"/>
  </r>
  <r>
    <s v="       104315"/>
    <s v="104315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4316"/>
    <s v="104316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4320"/>
    <s v="104320"/>
    <s v="       100961"/>
    <s v="ORMAR ON5 ZA NACRT. METAL"/>
    <x v="0"/>
    <s v="01.01.97"/>
    <s v="01.02.97"/>
    <n v="12.5"/>
    <n v="1"/>
    <n v="4347.72"/>
    <n v="4347.72"/>
    <n v="0"/>
    <n v="1739.0880000000002"/>
    <x v="0"/>
  </r>
  <r>
    <s v="       104328"/>
    <s v="104328"/>
    <s v="       101399"/>
    <s v="PROJEKCIJSKO PLATNO ZIDNO"/>
    <x v="1"/>
    <s v="13.03.02"/>
    <s v="01.04.02"/>
    <n v="20"/>
    <n v="1"/>
    <n v="854"/>
    <n v="854"/>
    <n v="0"/>
    <n v="341.6"/>
    <x v="0"/>
  </r>
  <r>
    <s v="       104329"/>
    <s v="104329"/>
    <s v="       100998"/>
    <s v="ORMAR SA VRATIMA"/>
    <x v="0"/>
    <s v="01.03.02"/>
    <s v="01.04.02"/>
    <n v="12.5"/>
    <n v="1"/>
    <n v="2097.79"/>
    <n v="2097.79"/>
    <n v="0"/>
    <n v="839.11599999999999"/>
    <x v="0"/>
  </r>
  <r>
    <s v="       104331"/>
    <s v="104331"/>
    <s v="       100710"/>
    <s v="MONITOR SAMSUNG 17&quot;"/>
    <x v="2"/>
    <s v="22.10.04"/>
    <s v="01.11.04"/>
    <n v="25"/>
    <n v="1"/>
    <n v="3037.63"/>
    <n v="3037.63"/>
    <n v="0"/>
    <n v="1215.0520000000001"/>
    <x v="0"/>
  </r>
  <r>
    <s v="       104332"/>
    <s v="104332"/>
    <s v="       101497"/>
    <s v="RAČ.HP PRODESK (don.Japan"/>
    <x v="2"/>
    <s v="04.11.15"/>
    <s v="01.12.15"/>
    <n v="25"/>
    <n v="1"/>
    <n v="3500"/>
    <n v="3500"/>
    <n v="0"/>
    <n v="1400"/>
    <x v="0"/>
  </r>
  <r>
    <s v="       104334"/>
    <s v="104334"/>
    <s v="       100399"/>
    <s v="KOLICA AV"/>
    <x v="1"/>
    <s v="27.11.97"/>
    <s v="01.12.97"/>
    <n v="12.5"/>
    <n v="1"/>
    <n v="504"/>
    <n v="504"/>
    <n v="0"/>
    <n v="201.60000000000002"/>
    <x v="0"/>
  </r>
  <r>
    <s v="       104337"/>
    <s v="104337"/>
    <s v="       100961"/>
    <s v="ORMAR ON5 ZA NACRT. METAL"/>
    <x v="0"/>
    <s v="01.01.97"/>
    <s v="01.02.97"/>
    <n v="12.5"/>
    <n v="1"/>
    <n v="2826.14"/>
    <n v="2826.14"/>
    <n v="0"/>
    <n v="1130.4559999999999"/>
    <x v="0"/>
  </r>
  <r>
    <s v="       104338"/>
    <s v="104338"/>
    <s v="       100961"/>
    <s v="ORMAR ON5 ZA NACRT. METAL"/>
    <x v="0"/>
    <s v="01.01.97"/>
    <s v="01.02.97"/>
    <n v="12.5"/>
    <n v="1"/>
    <n v="2826.14"/>
    <n v="2826.14"/>
    <n v="0"/>
    <n v="1130.4559999999999"/>
    <x v="0"/>
  </r>
  <r>
    <s v="       104339"/>
    <s v="104339"/>
    <s v="       100470"/>
    <s v="LADIČAR ARHIVSKI 6LADICA"/>
    <x v="1"/>
    <s v="26.09.06"/>
    <s v="01.10.06"/>
    <n v="12.5"/>
    <n v="1"/>
    <n v="4526.2"/>
    <n v="4526.2"/>
    <n v="0"/>
    <n v="1810.48"/>
    <x v="0"/>
  </r>
  <r>
    <s v="       104341"/>
    <s v="104341"/>
    <s v="       102589"/>
    <s v="VJEŠALICA DRVENA"/>
    <x v="1"/>
    <s v="01.01.97"/>
    <s v="01.02.97"/>
    <n v="12.5"/>
    <n v="1"/>
    <n v="56.57"/>
    <n v="56.57"/>
    <n v="0"/>
    <n v="22.628"/>
    <x v="0"/>
  </r>
  <r>
    <s v="       104359"/>
    <s v="104359"/>
    <s v="       101889"/>
    <s v="STOL 80x75x75"/>
    <x v="0"/>
    <s v="25.11.10"/>
    <s v="01.12.10"/>
    <n v="12.5"/>
    <n v="1"/>
    <n v="729.80000000000007"/>
    <n v="729.80000000000007"/>
    <n v="0"/>
    <n v="291.92"/>
    <x v="0"/>
  </r>
  <r>
    <s v="       104360"/>
    <s v="104360"/>
    <s v="       101889"/>
    <s v="STOL 80x75x75"/>
    <x v="0"/>
    <s v="25.11.10"/>
    <s v="01.12.10"/>
    <n v="12.5"/>
    <n v="1"/>
    <n v="729.80000000000007"/>
    <n v="729.80000000000007"/>
    <n v="0"/>
    <n v="291.92"/>
    <x v="0"/>
  </r>
  <r>
    <s v="       104361"/>
    <s v="104361"/>
    <s v="       100799"/>
    <s v="NOTEBOOK ELITEBOOK 820"/>
    <x v="2"/>
    <s v="13.06.14"/>
    <s v="01.07.14"/>
    <n v="25"/>
    <n v="1"/>
    <n v="9852.5"/>
    <n v="9852.5"/>
    <n v="0"/>
    <n v="3941"/>
    <x v="0"/>
  </r>
  <r>
    <s v="       104362"/>
    <s v="104362"/>
    <s v="       101789"/>
    <s v="SOFTWARE ArcView Lab Kit"/>
    <x v="3"/>
    <s v="18.06.08"/>
    <s v="01.07.08"/>
    <n v="25"/>
    <n v="1"/>
    <n v="18728.22"/>
    <n v="18728.22"/>
    <n v="0"/>
    <n v="7491.2880000000005"/>
    <x v="0"/>
  </r>
  <r>
    <s v="       104363"/>
    <s v="104363"/>
    <s v="       102354"/>
    <s v="TABLET ASUS TF701T"/>
    <x v="2"/>
    <s v="11.06.14"/>
    <s v="01.07.14"/>
    <n v="25"/>
    <n v="1"/>
    <n v="4395.1400000000003"/>
    <n v="4395.1400000000003"/>
    <n v="0"/>
    <n v="1758.0560000000003"/>
    <x v="0"/>
  </r>
  <r>
    <s v="       104364"/>
    <s v="104364"/>
    <s v="       101553"/>
    <s v="RAČUNALO ASUS P9X79"/>
    <x v="2"/>
    <s v="15.05.14"/>
    <s v="01.06.14"/>
    <n v="25"/>
    <n v="1"/>
    <n v="11958.34"/>
    <n v="11958.34"/>
    <n v="0"/>
    <n v="4783.3360000000002"/>
    <x v="0"/>
  </r>
  <r>
    <s v="       104365"/>
    <s v="104365"/>
    <s v="       100800"/>
    <s v="NOTEBOOK ELITEBOOK 8770W"/>
    <x v="2"/>
    <s v="18.12.12"/>
    <s v="01.01.13"/>
    <n v="25"/>
    <n v="1"/>
    <n v="12104.33"/>
    <n v="12104.33"/>
    <n v="0"/>
    <n v="4841.732"/>
    <x v="0"/>
  </r>
  <r>
    <s v="       104370"/>
    <s v="104370"/>
    <s v="       102155"/>
    <s v="Stolac konferencijski"/>
    <x v="0"/>
    <s v="17.12.07"/>
    <s v="01.01.08"/>
    <n v="12.5"/>
    <n v="1"/>
    <n v="178.22"/>
    <n v="178.22"/>
    <n v="0"/>
    <n v="71.287999999999997"/>
    <x v="0"/>
  </r>
  <r>
    <s v="       104371"/>
    <s v="104371"/>
    <s v="       102155"/>
    <s v="Stolac konferencijski"/>
    <x v="0"/>
    <s v="17.12.07"/>
    <s v="01.01.08"/>
    <n v="12.5"/>
    <n v="1"/>
    <n v="178.22"/>
    <n v="178.22"/>
    <n v="0"/>
    <n v="71.287999999999997"/>
    <x v="0"/>
  </r>
  <r>
    <s v="       104372"/>
    <s v="104372"/>
    <s v="       100951"/>
    <s v="ORMAR NISKI"/>
    <x v="0"/>
    <s v="17.12.07"/>
    <s v="01.01.08"/>
    <n v="12.5"/>
    <n v="1"/>
    <n v="850.29"/>
    <n v="850.29"/>
    <n v="0"/>
    <n v="340.11599999999999"/>
    <x v="0"/>
  </r>
  <r>
    <s v="       104373"/>
    <s v="104373"/>
    <s v="       101028"/>
    <s v="ORMAR VISOKI"/>
    <x v="0"/>
    <s v="17.12.07"/>
    <s v="01.01.08"/>
    <n v="12.5"/>
    <n v="1"/>
    <n v="2561.61"/>
    <n v="2561.61"/>
    <n v="0"/>
    <n v="1024.644"/>
    <x v="0"/>
  </r>
  <r>
    <s v="       104374"/>
    <s v="104374"/>
    <s v="       101300"/>
    <s v="Pokretna kazeta"/>
    <x v="1"/>
    <s v="17.12.07"/>
    <s v="01.01.08"/>
    <n v="12.5"/>
    <n v="1"/>
    <n v="896.46"/>
    <n v="896.46"/>
    <n v="0"/>
    <n v="358.58400000000006"/>
    <x v="0"/>
  </r>
  <r>
    <s v="       104375"/>
    <s v="104375"/>
    <s v="       100456"/>
    <s v="KUTNI DODATAK"/>
    <x v="0"/>
    <s v="17.12.07"/>
    <s v="01.01.08"/>
    <n v="12.5"/>
    <n v="1"/>
    <n v="749.37"/>
    <n v="749.37"/>
    <n v="0"/>
    <n v="299.74799999999999"/>
    <x v="0"/>
  </r>
  <r>
    <s v="       104376"/>
    <s v="104376"/>
    <s v="       102042"/>
    <s v="STOL RADNI C 502"/>
    <x v="0"/>
    <s v="17.12.07"/>
    <s v="01.01.08"/>
    <n v="12.5"/>
    <n v="1"/>
    <n v="951.21"/>
    <n v="951.21"/>
    <n v="0"/>
    <n v="380.48400000000004"/>
    <x v="0"/>
  </r>
  <r>
    <s v="       104380"/>
    <s v="104380"/>
    <s v="       101300"/>
    <s v="Pokretna kazeta"/>
    <x v="1"/>
    <s v="20.04.06"/>
    <s v="01.05.06"/>
    <n v="12.5"/>
    <n v="1"/>
    <n v="896.46"/>
    <n v="896.46"/>
    <n v="0"/>
    <n v="358.58400000000006"/>
    <x v="0"/>
  </r>
  <r>
    <s v="       104381"/>
    <s v="104381"/>
    <s v="       101034"/>
    <s v="ORMAR VISOKI 80x40x187,5"/>
    <x v="0"/>
    <s v="20.04.06"/>
    <s v="01.05.06"/>
    <n v="12.5"/>
    <n v="1"/>
    <n v="1294.76"/>
    <n v="1294.76"/>
    <n v="0"/>
    <n v="517.904"/>
    <x v="0"/>
  </r>
  <r>
    <s v="       104392"/>
    <s v="104392"/>
    <s v="       100294"/>
    <s v="HIDROMETRIJSKO KRILO"/>
    <x v="1"/>
    <s v="22.07.15"/>
    <s v="01.08.15"/>
    <n v="20"/>
    <n v="1"/>
    <n v="25995.600000000002"/>
    <n v="25995.600000000002"/>
    <n v="0"/>
    <n v="10398.240000000002"/>
    <x v="0"/>
  </r>
  <r>
    <s v="       104393"/>
    <s v="104393"/>
    <s v="       100261"/>
    <s v="GPS RUČNI  GARMIN"/>
    <x v="1"/>
    <s v="10.07.15"/>
    <s v="01.08.15"/>
    <n v="20"/>
    <n v="1"/>
    <n v="1915.04"/>
    <n v="1915.04"/>
    <n v="0"/>
    <n v="766.01600000000008"/>
    <x v="0"/>
  </r>
  <r>
    <s v="       104394"/>
    <s v="104394"/>
    <s v="       100192"/>
    <s v="Fotelja uredska"/>
    <x v="0"/>
    <s v="16.12.14"/>
    <s v="01.01.15"/>
    <n v="12.5"/>
    <n v="1"/>
    <n v="721.5"/>
    <n v="541.14"/>
    <n v="180.36"/>
    <n v="288.60000000000002"/>
    <x v="0"/>
  </r>
  <r>
    <s v="       104395"/>
    <s v="104395"/>
    <s v="       100819"/>
    <s v="NOTEBOOK HP PROBOOK 650G1"/>
    <x v="2"/>
    <s v="08.07.14"/>
    <s v="01.08.14"/>
    <n v="25"/>
    <n v="1"/>
    <n v="7083.93"/>
    <n v="7083.93"/>
    <n v="0"/>
    <n v="2833.5720000000001"/>
    <x v="0"/>
  </r>
  <r>
    <s v="       104396"/>
    <s v="104396"/>
    <s v="       100644"/>
    <s v="MONITOR 24&quot;"/>
    <x v="2"/>
    <s v="11.12.14"/>
    <s v="01.01.15"/>
    <n v="25"/>
    <n v="1"/>
    <n v="1958.8700000000001"/>
    <n v="1958.8700000000001"/>
    <n v="0"/>
    <n v="783.54800000000012"/>
    <x v="0"/>
  </r>
  <r>
    <s v="       104397"/>
    <s v="104397"/>
    <s v="       100645"/>
    <s v="Monitor 24&quot; Dell"/>
    <x v="2"/>
    <s v="08.05.12"/>
    <s v="01.06.12"/>
    <n v="25"/>
    <n v="1"/>
    <n v="1574.72"/>
    <n v="1574.72"/>
    <n v="0"/>
    <n v="629.88800000000003"/>
    <x v="0"/>
  </r>
  <r>
    <s v="       104398"/>
    <s v="104398"/>
    <s v="       101558"/>
    <s v="RAČUNALO ELITE 7300"/>
    <x v="2"/>
    <s v="08.05.12"/>
    <s v="01.06.12"/>
    <n v="25"/>
    <n v="1"/>
    <n v="6321.6"/>
    <n v="6321.6"/>
    <n v="0"/>
    <n v="2528.6400000000003"/>
    <x v="0"/>
  </r>
  <r>
    <s v="       104400"/>
    <s v="104400"/>
    <s v="       101034"/>
    <s v="ORMAR VISOKI 80x40x187,5"/>
    <x v="0"/>
    <s v="20.04.06"/>
    <s v="01.05.06"/>
    <n v="12.5"/>
    <n v="1"/>
    <n v="1294.76"/>
    <n v="1294.76"/>
    <n v="0"/>
    <n v="517.904"/>
    <x v="0"/>
  </r>
  <r>
    <s v="       104401"/>
    <s v="104401"/>
    <s v="       102035"/>
    <s v="STOL RADNI 265x64x76"/>
    <x v="0"/>
    <s v="01.01.97"/>
    <s v="01.02.97"/>
    <n v="12.5"/>
    <n v="1"/>
    <n v="974.77"/>
    <n v="974.77"/>
    <n v="0"/>
    <n v="389.90800000000002"/>
    <x v="0"/>
  </r>
  <r>
    <s v="       104402"/>
    <s v="104402"/>
    <s v="       101108"/>
    <s v="ORMARIĆ KANA 2a ZA NAST."/>
    <x v="0"/>
    <s v="01.01.97"/>
    <s v="01.02.97"/>
    <n v="12.5"/>
    <n v="1"/>
    <n v="279.42"/>
    <n v="279.42"/>
    <n v="0"/>
    <n v="111.76800000000001"/>
    <x v="0"/>
  </r>
  <r>
    <s v="       104403"/>
    <s v="104403"/>
    <s v="       101108"/>
    <s v="ORMARIĆ KANA 2a ZA NAST."/>
    <x v="0"/>
    <s v="01.01.97"/>
    <s v="01.02.97"/>
    <n v="12.5"/>
    <n v="1"/>
    <n v="279.42"/>
    <n v="279.42"/>
    <n v="0"/>
    <n v="111.76800000000001"/>
    <x v="0"/>
  </r>
  <r>
    <s v="       104404"/>
    <s v="104404"/>
    <s v="       101310"/>
    <s v="Polica"/>
    <x v="1"/>
    <s v="06.03.14"/>
    <s v="01.04.14"/>
    <n v="12.5"/>
    <n v="1"/>
    <n v="1510.3500000000001"/>
    <n v="1274.3399999999999"/>
    <n v="236.01"/>
    <n v="604.1400000000001"/>
    <x v="0"/>
  </r>
  <r>
    <s v="       104405"/>
    <s v="104405"/>
    <s v="       101310"/>
    <s v="Polica"/>
    <x v="1"/>
    <s v="21.09.09"/>
    <s v="01.10.09"/>
    <n v="12.5"/>
    <n v="1"/>
    <n v="1687.0900000000001"/>
    <n v="1687.0900000000001"/>
    <n v="0"/>
    <n v="674.83600000000013"/>
    <x v="0"/>
  </r>
  <r>
    <s v="       104406"/>
    <s v="104406"/>
    <s v="       101310"/>
    <s v="Polica"/>
    <x v="1"/>
    <s v="21.09.09"/>
    <s v="01.10.09"/>
    <n v="12.5"/>
    <n v="1"/>
    <n v="1687.0900000000001"/>
    <n v="1687.0900000000001"/>
    <n v="0"/>
    <n v="674.83600000000013"/>
    <x v="0"/>
  </r>
  <r>
    <s v="       104408"/>
    <s v="104408"/>
    <s v="       102150"/>
    <s v="Stolac konferenc."/>
    <x v="0"/>
    <s v="13.11.07"/>
    <s v="01.12.07"/>
    <n v="12.5"/>
    <n v="1"/>
    <n v="178.22"/>
    <n v="178.22"/>
    <n v="0"/>
    <n v="71.287999999999997"/>
    <x v="0"/>
  </r>
  <r>
    <s v="       104409"/>
    <s v="104409"/>
    <s v="       101842"/>
    <s v="STALAŽA NISKA ZA KNJIGE /"/>
    <x v="1"/>
    <s v="01.01.97"/>
    <s v="01.02.97"/>
    <n v="12.5"/>
    <n v="1"/>
    <n v="1413.07"/>
    <n v="1413.07"/>
    <n v="0"/>
    <n v="565.22799999999995"/>
    <x v="0"/>
  </r>
  <r>
    <s v="       104412"/>
    <s v="104412"/>
    <s v="       100673"/>
    <s v="MONITOR ASUS 24&quot;"/>
    <x v="2"/>
    <s v="27.05.15"/>
    <s v="01.06.15"/>
    <n v="25"/>
    <n v="1"/>
    <n v="2640.4900000000002"/>
    <n v="2640.4900000000002"/>
    <n v="0"/>
    <n v="1056.1960000000001"/>
    <x v="0"/>
  </r>
  <r>
    <s v="       104413"/>
    <s v="104413"/>
    <s v="       100270"/>
    <s v="GRAFIČKA RADNA STANICA"/>
    <x v="1"/>
    <s v="14.04.15"/>
    <s v="01.05.15"/>
    <n v="25"/>
    <n v="1"/>
    <n v="10222.82"/>
    <n v="10222.82"/>
    <n v="0"/>
    <n v="4089.1280000000002"/>
    <x v="0"/>
  </r>
  <r>
    <s v="       104414"/>
    <s v="104414"/>
    <s v="       100868"/>
    <s v="ORMAR 204 O"/>
    <x v="0"/>
    <s v="14.06.05"/>
    <s v="01.07.05"/>
    <n v="12.5"/>
    <n v="1"/>
    <n v="2384.5700000000002"/>
    <n v="2384.5700000000002"/>
    <n v="0"/>
    <n v="953.82800000000009"/>
    <x v="0"/>
  </r>
  <r>
    <s v="       104415"/>
    <s v="104415"/>
    <s v="       102195"/>
    <s v="STOLAC UREDSKI"/>
    <x v="0"/>
    <s v="27.07.11"/>
    <s v="01.08.11"/>
    <n v="12.5"/>
    <n v="1"/>
    <n v="855.31000000000006"/>
    <n v="855.31000000000006"/>
    <n v="0"/>
    <n v="342.12400000000002"/>
    <x v="0"/>
  </r>
  <r>
    <s v="       104416"/>
    <s v="104416"/>
    <s v="       100698"/>
    <s v="MONITOR LCD 24&quot;LA2405"/>
    <x v="2"/>
    <s v="18.07.11"/>
    <s v="01.08.11"/>
    <n v="25"/>
    <n v="1"/>
    <n v="1795.78"/>
    <n v="1795.78"/>
    <n v="0"/>
    <n v="718.31200000000001"/>
    <x v="0"/>
  </r>
  <r>
    <s v="       104417"/>
    <s v="104417"/>
    <s v="       100340"/>
    <s v="JAKOBOV ŠTAP"/>
    <x v="1"/>
    <s v="05.04.09"/>
    <s v="01.05.09"/>
    <n v="20"/>
    <n v="1"/>
    <n v="2950.23"/>
    <n v="2950.23"/>
    <n v="0"/>
    <n v="1180.0920000000001"/>
    <x v="0"/>
  </r>
  <r>
    <s v="       104418"/>
    <s v="104418"/>
    <s v="       101317"/>
    <s v="POLICA MANJA"/>
    <x v="1"/>
    <s v="21.02.08"/>
    <s v="01.03.08"/>
    <n v="12.5"/>
    <n v="1"/>
    <n v="375"/>
    <n v="375"/>
    <n v="0"/>
    <n v="150"/>
    <x v="0"/>
  </r>
  <r>
    <s v="       104419"/>
    <s v="104419"/>
    <s v="       101324"/>
    <s v="POLICA VEĆA"/>
    <x v="1"/>
    <s v="21.02.08"/>
    <s v="01.03.08"/>
    <n v="12.5"/>
    <n v="1"/>
    <n v="484.1"/>
    <n v="484.1"/>
    <n v="0"/>
    <n v="193.64000000000001"/>
    <x v="0"/>
  </r>
  <r>
    <s v="       104420"/>
    <s v="104420"/>
    <s v="       102045"/>
    <s v="STOL RADNI C505 180x80x72"/>
    <x v="0"/>
    <s v="13.11.07"/>
    <s v="01.12.07"/>
    <n v="12.5"/>
    <n v="1"/>
    <n v="1171.3"/>
    <n v="1171.3"/>
    <n v="0"/>
    <n v="468.52"/>
    <x v="0"/>
  </r>
  <r>
    <s v="       104421"/>
    <s v="104421"/>
    <s v="       101848"/>
    <s v="STANICA MOBILNA GIS ***Pa"/>
    <x v="1"/>
    <s v="18.06.07"/>
    <s v="01.07.07"/>
    <n v="20"/>
    <n v="1"/>
    <n v="17018.7"/>
    <n v="17018.7"/>
    <n v="0"/>
    <n v="6807.4800000000005"/>
    <x v="0"/>
  </r>
  <r>
    <s v="       104422"/>
    <s v="104422"/>
    <s v="       102330"/>
    <s v="SUSTAV ZA PREC.POZICIONI."/>
    <x v="1"/>
    <s v="18.06.07"/>
    <s v="01.07.07"/>
    <n v="20"/>
    <n v="1"/>
    <n v="57427.950000000004"/>
    <n v="57427.950000000004"/>
    <n v="0"/>
    <n v="22971.180000000004"/>
    <x v="0"/>
  </r>
  <r>
    <s v="       104423"/>
    <s v="104423"/>
    <s v="       102588"/>
    <s v="VJEŠALICA CRNA"/>
    <x v="1"/>
    <s v="03.05.06"/>
    <s v="01.06.06"/>
    <n v="12.5"/>
    <n v="1"/>
    <n v="265.70999999999998"/>
    <n v="265.70999999999998"/>
    <n v="0"/>
    <n v="106.28399999999999"/>
    <x v="0"/>
  </r>
  <r>
    <s v="       104424"/>
    <s v="104424"/>
    <s v="       102213"/>
    <s v="STOLAC UREDSKI SIVI"/>
    <x v="0"/>
    <s v="20.04.06"/>
    <s v="01.05.06"/>
    <n v="12.5"/>
    <n v="1"/>
    <n v="715.9"/>
    <n v="715.9"/>
    <n v="0"/>
    <n v="286.36"/>
    <x v="0"/>
  </r>
  <r>
    <s v="       104426"/>
    <s v="104426"/>
    <s v="       101300"/>
    <s v="Pokretna kazeta"/>
    <x v="1"/>
    <s v="14.06.05"/>
    <s v="01.07.05"/>
    <n v="12.5"/>
    <n v="1"/>
    <n v="1261.6400000000001"/>
    <n v="1261.6400000000001"/>
    <n v="0"/>
    <n v="504.65600000000006"/>
    <x v="0"/>
  </r>
  <r>
    <s v="       104427"/>
    <s v="104427"/>
    <s v="       101300"/>
    <s v="Pokretna kazeta"/>
    <x v="1"/>
    <s v="14.06.05"/>
    <s v="01.07.05"/>
    <n v="12.5"/>
    <n v="1"/>
    <n v="1261.6400000000001"/>
    <n v="1261.6400000000001"/>
    <n v="0"/>
    <n v="504.65600000000006"/>
    <x v="0"/>
  </r>
  <r>
    <s v="       104428"/>
    <s v="104428"/>
    <s v="       102027"/>
    <s v="STOL RADNI 180x80x74H"/>
    <x v="0"/>
    <s v="14.06.05"/>
    <s v="01.07.05"/>
    <n v="12.5"/>
    <n v="1"/>
    <n v="1666.27"/>
    <n v="1666.27"/>
    <n v="0"/>
    <n v="666.50800000000004"/>
    <x v="0"/>
  </r>
  <r>
    <s v="       104429"/>
    <s v="104429"/>
    <s v="       100720"/>
    <s v="MONITOR SAMSUNG 19&quot;SM193P"/>
    <x v="2"/>
    <s v="15.06.05"/>
    <s v="01.07.05"/>
    <n v="25"/>
    <n v="1"/>
    <n v="4135.8"/>
    <n v="4135.8"/>
    <n v="0"/>
    <n v="1654.3200000000002"/>
    <x v="0"/>
  </r>
  <r>
    <s v="       104430"/>
    <s v="104430"/>
    <s v="       102486"/>
    <s v="UREĐAJ GPSZA NAVIGACIJU"/>
    <x v="1"/>
    <s v="22.03.04"/>
    <s v="01.04.04"/>
    <n v="20"/>
    <n v="1"/>
    <n v="7640.8600000000006"/>
    <n v="7640.8600000000006"/>
    <n v="0"/>
    <n v="3056.3440000000005"/>
    <x v="0"/>
  </r>
  <r>
    <s v="       104435"/>
    <s v="104435"/>
    <s v="       100695"/>
    <s v="MONITOR LCD 24&quot;"/>
    <x v="2"/>
    <s v="18.07.11"/>
    <s v="01.08.11"/>
    <n v="25"/>
    <n v="1"/>
    <n v="1795.78"/>
    <n v="1795.78"/>
    <n v="0"/>
    <n v="718.31200000000001"/>
    <x v="0"/>
  </r>
  <r>
    <s v="       104436"/>
    <s v="104436"/>
    <s v="       101566"/>
    <s v="RAČUNALO HP COMPAQ 8200"/>
    <x v="2"/>
    <s v="18.07.11"/>
    <s v="01.08.11"/>
    <n v="25"/>
    <n v="1"/>
    <n v="6486.41"/>
    <n v="6486.41"/>
    <n v="0"/>
    <n v="2594.5640000000003"/>
    <x v="0"/>
  </r>
  <r>
    <s v="       104437"/>
    <s v="104437"/>
    <s v="       101666"/>
    <s v="REGAL/POLICA"/>
    <x v="1"/>
    <s v="12.02.08"/>
    <s v="01.03.08"/>
    <n v="12.5"/>
    <n v="1"/>
    <n v="249"/>
    <n v="249"/>
    <n v="0"/>
    <n v="99.600000000000009"/>
    <x v="0"/>
  </r>
  <r>
    <s v="       104438"/>
    <s v="104438"/>
    <s v="       102150"/>
    <s v="Stolac konferenc."/>
    <x v="0"/>
    <s v="13.11.07"/>
    <s v="01.12.07"/>
    <n v="12.5"/>
    <n v="1"/>
    <n v="178.21"/>
    <n v="178.21"/>
    <n v="0"/>
    <n v="71.284000000000006"/>
    <x v="0"/>
  </r>
  <r>
    <s v="       104439"/>
    <s v="104439"/>
    <s v="       100958"/>
    <s v="ORMAR NISKI S DRV.VRATIMA"/>
    <x v="0"/>
    <s v="13.11.07"/>
    <s v="01.12.07"/>
    <n v="12.5"/>
    <n v="1"/>
    <n v="1007.72"/>
    <n v="1007.72"/>
    <n v="0"/>
    <n v="403.08800000000002"/>
    <x v="0"/>
  </r>
  <r>
    <s v="       104440"/>
    <s v="104440"/>
    <s v="       102213"/>
    <s v="STOLAC UREDSKI SIVI"/>
    <x v="0"/>
    <s v="04.09.06"/>
    <s v="01.10.06"/>
    <n v="12.5"/>
    <n v="1"/>
    <n v="715.9"/>
    <n v="715.9"/>
    <n v="0"/>
    <n v="286.36"/>
    <x v="0"/>
  </r>
  <r>
    <s v="       104441"/>
    <s v="104441"/>
    <s v="       101300"/>
    <s v="Pokretna kazeta"/>
    <x v="1"/>
    <s v="04.09.06"/>
    <s v="01.10.06"/>
    <n v="12.5"/>
    <n v="1"/>
    <n v="896.46"/>
    <n v="896.46"/>
    <n v="0"/>
    <n v="358.58400000000006"/>
    <x v="0"/>
  </r>
  <r>
    <s v="       104442"/>
    <s v="104442"/>
    <s v="       101300"/>
    <s v="Pokretna kazeta"/>
    <x v="1"/>
    <s v="04.09.06"/>
    <s v="01.10.06"/>
    <n v="12.5"/>
    <n v="1"/>
    <n v="896.45"/>
    <n v="896.45"/>
    <n v="0"/>
    <n v="358.58000000000004"/>
    <x v="0"/>
  </r>
  <r>
    <s v="       104443"/>
    <s v="104443"/>
    <s v="       102043"/>
    <s v="STOL RADNI C 505"/>
    <x v="0"/>
    <s v="04.09.06"/>
    <s v="01.10.06"/>
    <n v="12.5"/>
    <n v="1"/>
    <n v="878.2"/>
    <n v="878.2"/>
    <n v="0"/>
    <n v="351.28000000000003"/>
    <x v="0"/>
  </r>
  <r>
    <s v="       104444"/>
    <s v="104444"/>
    <s v="       101148"/>
    <s v="ORMARIĆ UZ PIS. STOL 5LAD"/>
    <x v="0"/>
    <s v="01.01.97"/>
    <s v="01.02.97"/>
    <n v="12.5"/>
    <n v="1"/>
    <n v="353.26"/>
    <n v="353.26"/>
    <n v="0"/>
    <n v="141.304"/>
    <x v="0"/>
  </r>
  <r>
    <s v="       104446"/>
    <s v="104446"/>
    <s v="       101044"/>
    <s v="ORMAR VISOKI S DRV.VRATIM"/>
    <x v="0"/>
    <s v="13.11.07"/>
    <s v="01.12.07"/>
    <n v="12.5"/>
    <n v="1"/>
    <n v="1457.95"/>
    <n v="1457.95"/>
    <n v="0"/>
    <n v="583.18000000000006"/>
    <x v="0"/>
  </r>
  <r>
    <s v="       104447"/>
    <s v="104447"/>
    <s v="       101044"/>
    <s v="ORMAR VISOKI S DRV.VRATIM"/>
    <x v="0"/>
    <s v="04.09.06"/>
    <s v="01.10.06"/>
    <n v="12.5"/>
    <n v="1"/>
    <n v="1294.76"/>
    <n v="1294.76"/>
    <n v="0"/>
    <n v="517.904"/>
    <x v="0"/>
  </r>
  <r>
    <s v="       104448"/>
    <s v="104448"/>
    <s v="       101034"/>
    <s v="ORMAR VISOKI 80x40x187,5"/>
    <x v="0"/>
    <s v="20.04.06"/>
    <s v="01.05.06"/>
    <n v="12.5"/>
    <n v="1"/>
    <n v="1294.76"/>
    <n v="1294.76"/>
    <n v="0"/>
    <n v="517.904"/>
    <x v="0"/>
  </r>
  <r>
    <s v="       104449"/>
    <s v="104449"/>
    <s v="       102257"/>
    <s v="STOLICA N46 SA NASLONOM"/>
    <x v="0"/>
    <s v="01.01.97"/>
    <s v="01.02.97"/>
    <n v="12.5"/>
    <n v="1"/>
    <n v="226.25"/>
    <n v="226.25"/>
    <n v="0"/>
    <n v="90.5"/>
    <x v="0"/>
  </r>
  <r>
    <s v="       104450"/>
    <s v="104450"/>
    <s v="       100400"/>
    <s v="KOLICA METALNA"/>
    <x v="1"/>
    <s v="17.04.08"/>
    <s v="01.05.08"/>
    <n v="12.5"/>
    <n v="1"/>
    <n v="2647.4"/>
    <n v="2647.4"/>
    <n v="0"/>
    <n v="1058.96"/>
    <x v="0"/>
  </r>
  <r>
    <s v="       104451"/>
    <s v="104451"/>
    <s v="       101473"/>
    <s v="RAČ. WORKST. DELL T7400"/>
    <x v="2"/>
    <s v="17.11.08"/>
    <s v="01.12.08"/>
    <n v="25"/>
    <n v="1"/>
    <n v="25618.78"/>
    <n v="25618.78"/>
    <n v="0"/>
    <n v="10247.512000000001"/>
    <x v="0"/>
  </r>
  <r>
    <s v="       104452"/>
    <s v="104452"/>
    <s v="       100702"/>
    <s v="MONITOR LG 22&quot;"/>
    <x v="2"/>
    <s v="15.07.15"/>
    <s v="01.08.15"/>
    <n v="25"/>
    <n v="1"/>
    <n v="1250"/>
    <n v="1250"/>
    <n v="0"/>
    <n v="500"/>
    <x v="0"/>
  </r>
  <r>
    <s v="       104453"/>
    <s v="104453"/>
    <s v="       100639"/>
    <s v="MONITOR 23&quot; DELL U2312HM"/>
    <x v="2"/>
    <s v="18.10.13"/>
    <s v="01.11.13"/>
    <n v="25"/>
    <n v="1"/>
    <n v="1427.92"/>
    <n v="1427.92"/>
    <n v="0"/>
    <n v="571.16800000000001"/>
    <x v="0"/>
  </r>
  <r>
    <s v="       104459"/>
    <s v="104459"/>
    <s v="       100049"/>
    <s v="BAZNA STANICA ONS-BASE-U4"/>
    <x v="1"/>
    <s v="15.04.15"/>
    <s v="01.05.15"/>
    <n v="20"/>
    <n v="1"/>
    <n v="1112.45"/>
    <n v="1112.45"/>
    <n v="0"/>
    <n v="444.98"/>
    <x v="0"/>
  </r>
  <r>
    <s v="       104460"/>
    <s v="104460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61"/>
    <s v="104461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62"/>
    <s v="104462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63"/>
    <s v="104463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64"/>
    <s v="104464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65"/>
    <s v="104465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66"/>
    <s v="104466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67"/>
    <s v="104467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68"/>
    <s v="104468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69"/>
    <s v="104469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70"/>
    <s v="104470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71"/>
    <s v="104471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72"/>
    <s v="104472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73"/>
    <s v="104473"/>
    <s v="       100499"/>
    <s v="LOGER ONS-U20-001-01"/>
    <x v="1"/>
    <s v="15.04.15"/>
    <s v="01.05.15"/>
    <n v="20"/>
    <n v="1"/>
    <n v="4601.82"/>
    <n v="4601.82"/>
    <n v="0"/>
    <n v="1840.7280000000001"/>
    <x v="0"/>
  </r>
  <r>
    <s v="       104474"/>
    <s v="104474"/>
    <s v="       100499"/>
    <s v="LOGER ONS-U20-001-01"/>
    <x v="1"/>
    <s v="15.04.15"/>
    <s v="01.05.15"/>
    <n v="20"/>
    <n v="1"/>
    <n v="4603"/>
    <n v="4603"/>
    <n v="0"/>
    <n v="1841.2"/>
    <x v="0"/>
  </r>
  <r>
    <s v="       104475"/>
    <s v="104475"/>
    <s v="       100793"/>
    <s v="NOTEBOOK DELL ALIENWARE"/>
    <x v="2"/>
    <s v="20.04.15"/>
    <s v="01.05.15"/>
    <n v="25"/>
    <n v="1"/>
    <n v="16471.61"/>
    <n v="16471.61"/>
    <n v="0"/>
    <n v="6588.6440000000002"/>
    <x v="0"/>
  </r>
  <r>
    <s v="       104476"/>
    <s v="104476"/>
    <s v="       102347"/>
    <s v="TABLET APPLE iPAD AIR 128"/>
    <x v="2"/>
    <s v="13.10.14"/>
    <s v="01.11.14"/>
    <n v="25"/>
    <n v="1"/>
    <n v="8000.2300000000005"/>
    <n v="8000.2300000000005"/>
    <n v="0"/>
    <n v="3200.0920000000006"/>
    <x v="0"/>
  </r>
  <r>
    <s v="       104477"/>
    <s v="104477"/>
    <s v="       100500"/>
    <s v="LOGER TRMC-5"/>
    <x v="1"/>
    <s v="26.05.11"/>
    <s v="01.06.11"/>
    <n v="20"/>
    <n v="1"/>
    <n v="14842.92"/>
    <n v="14842.92"/>
    <n v="0"/>
    <n v="5937.1680000000006"/>
    <x v="0"/>
  </r>
  <r>
    <s v="       104478"/>
    <s v="104478"/>
    <s v="       100500"/>
    <s v="LOGER TRMC-5"/>
    <x v="1"/>
    <s v="26.05.11"/>
    <s v="01.06.11"/>
    <n v="20"/>
    <n v="1"/>
    <n v="17837.93"/>
    <n v="17837.93"/>
    <n v="0"/>
    <n v="7135.1720000000005"/>
    <x v="0"/>
  </r>
  <r>
    <s v="       104479"/>
    <s v="104479"/>
    <s v="       100165"/>
    <s v="FLUOROMETAR FL-24"/>
    <x v="1"/>
    <s v="26.05.11"/>
    <s v="01.06.11"/>
    <n v="20"/>
    <n v="1"/>
    <n v="37784.82"/>
    <n v="37784.82"/>
    <n v="0"/>
    <n v="15113.928"/>
    <x v="0"/>
  </r>
  <r>
    <s v="       104480"/>
    <s v="104480"/>
    <s v="       100165"/>
    <s v="FLUOROMETAR FL-24"/>
    <x v="1"/>
    <s v="26.05.11"/>
    <s v="01.06.11"/>
    <n v="20"/>
    <n v="1"/>
    <n v="41809.69"/>
    <n v="41809.69"/>
    <n v="0"/>
    <n v="16723.876"/>
    <x v="0"/>
  </r>
  <r>
    <s v="       104481"/>
    <s v="104481"/>
    <s v="       101821"/>
    <s v="SONDA ZA TENZIOMETRE TB25"/>
    <x v="1"/>
    <s v="04.04.11"/>
    <s v="01.05.11"/>
    <n v="20"/>
    <n v="1"/>
    <n v="9349.3700000000008"/>
    <n v="9349.3700000000008"/>
    <n v="0"/>
    <n v="3739.7480000000005"/>
    <x v="0"/>
  </r>
  <r>
    <s v="       104482"/>
    <s v="104482"/>
    <s v="       101814"/>
    <s v="SONDA ELEKTRODE ZA ELEKTR"/>
    <x v="1"/>
    <s v="18.04.11"/>
    <s v="01.05.11"/>
    <n v="20"/>
    <n v="1"/>
    <n v="3984.77"/>
    <n v="3984.77"/>
    <n v="0"/>
    <n v="1593.9080000000001"/>
    <x v="0"/>
  </r>
  <r>
    <s v="       104483"/>
    <s v="104483"/>
    <s v="       101814"/>
    <s v="SONDA ELEKTRODE ZA ELEKTR"/>
    <x v="1"/>
    <s v="18.04.11"/>
    <s v="01.05.11"/>
    <n v="20"/>
    <n v="1"/>
    <n v="3984.78"/>
    <n v="3984.78"/>
    <n v="0"/>
    <n v="1593.9120000000003"/>
    <x v="0"/>
  </r>
  <r>
    <s v="       104484"/>
    <s v="104484"/>
    <s v="       100737"/>
    <s v="MREŽNI MODUL ZA IMO LMN-1"/>
    <x v="1"/>
    <s v="18.04.11"/>
    <s v="01.05.11"/>
    <n v="20"/>
    <n v="1"/>
    <n v="5907.35"/>
    <n v="5907.35"/>
    <n v="0"/>
    <n v="2362.94"/>
    <x v="0"/>
  </r>
  <r>
    <s v="       104485"/>
    <s v="104485"/>
    <s v="       100737"/>
    <s v="MREŽNI MODUL ZA IMO LMN-1"/>
    <x v="1"/>
    <s v="18.04.11"/>
    <s v="01.05.11"/>
    <n v="20"/>
    <n v="1"/>
    <n v="5907.35"/>
    <n v="5907.35"/>
    <n v="0"/>
    <n v="2362.94"/>
    <x v="0"/>
  </r>
  <r>
    <s v="       104487"/>
    <s v="104487"/>
    <s v="       102376"/>
    <s v="TENZIOMETAR SM-TENS2D"/>
    <x v="1"/>
    <s v="04.04.11"/>
    <s v="01.05.11"/>
    <n v="20"/>
    <n v="1"/>
    <n v="3041.07"/>
    <n v="3041.07"/>
    <n v="0"/>
    <n v="1216.4280000000001"/>
    <x v="0"/>
  </r>
  <r>
    <s v="       104488"/>
    <s v="104488"/>
    <s v="       102376"/>
    <s v="TENZIOMETAR SM-TENS2D"/>
    <x v="1"/>
    <s v="04.04.11"/>
    <s v="01.05.11"/>
    <n v="20"/>
    <n v="1"/>
    <n v="3041.07"/>
    <n v="3041.07"/>
    <n v="0"/>
    <n v="1216.4280000000001"/>
    <x v="0"/>
  </r>
  <r>
    <s v="       104489"/>
    <s v="104489"/>
    <s v="       102377"/>
    <s v="TENZIOMETAR UMS T4e-120cm"/>
    <x v="1"/>
    <s v="04.04.11"/>
    <s v="01.05.11"/>
    <n v="20"/>
    <n v="1"/>
    <n v="3392.1800000000003"/>
    <n v="3392.1800000000003"/>
    <n v="0"/>
    <n v="1356.8720000000003"/>
    <x v="0"/>
  </r>
  <r>
    <s v="       104490"/>
    <s v="104490"/>
    <s v="       102377"/>
    <s v="TENZIOMETAR UMS T4e-120cm"/>
    <x v="1"/>
    <s v="04.04.11"/>
    <s v="01.05.11"/>
    <n v="20"/>
    <n v="1"/>
    <n v="3392.1800000000003"/>
    <n v="3392.1800000000003"/>
    <n v="0"/>
    <n v="1356.8720000000003"/>
    <x v="0"/>
  </r>
  <r>
    <s v="       104491"/>
    <s v="104491"/>
    <s v="       101460"/>
    <s v="PUMPA VAKUM SA TLAKOMJERO"/>
    <x v="1"/>
    <s v="04.04.11"/>
    <s v="01.05.11"/>
    <n v="20"/>
    <n v="1"/>
    <n v="715.11"/>
    <n v="715.11"/>
    <n v="0"/>
    <n v="286.04400000000004"/>
    <x v="0"/>
  </r>
  <r>
    <s v="       104492"/>
    <s v="104492"/>
    <s v="       101725"/>
    <s v="SET ZA UZORKOV.VODENE OTO"/>
    <x v="1"/>
    <s v="04.04.11"/>
    <s v="01.05.11"/>
    <n v="20"/>
    <n v="1"/>
    <n v="4229.83"/>
    <n v="4229.83"/>
    <n v="0"/>
    <n v="1691.932"/>
    <x v="0"/>
  </r>
  <r>
    <s v="       104493"/>
    <s v="104493"/>
    <s v="       101725"/>
    <s v="SET ZA UZORKOV.VODENE OTO"/>
    <x v="1"/>
    <s v="04.04.11"/>
    <s v="01.05.11"/>
    <n v="20"/>
    <n v="1"/>
    <n v="4229.83"/>
    <n v="4229.83"/>
    <n v="0"/>
    <n v="1691.932"/>
    <x v="0"/>
  </r>
  <r>
    <s v="       104494"/>
    <s v="104494"/>
    <s v="       101725"/>
    <s v="SET ZA UZORKOV.VODENE OTO"/>
    <x v="1"/>
    <s v="04.04.11"/>
    <s v="01.05.11"/>
    <n v="20"/>
    <n v="1"/>
    <n v="4229.83"/>
    <n v="4229.83"/>
    <n v="0"/>
    <n v="1691.932"/>
    <x v="0"/>
  </r>
  <r>
    <s v="       104495"/>
    <s v="104495"/>
    <s v="       101725"/>
    <s v="SET ZA UZORKOV.VODENE OTO"/>
    <x v="1"/>
    <s v="04.04.11"/>
    <s v="01.05.11"/>
    <n v="20"/>
    <n v="1"/>
    <n v="4229.83"/>
    <n v="4229.83"/>
    <n v="0"/>
    <n v="1691.932"/>
    <x v="0"/>
  </r>
  <r>
    <s v="       104496"/>
    <s v="104496"/>
    <s v="       100852"/>
    <s v="OPRE.ZA MJER.HIDRAULIČKE"/>
    <x v="1"/>
    <s v="18.04.11"/>
    <s v="01.05.11"/>
    <n v="20"/>
    <n v="1"/>
    <n v="13824.62"/>
    <n v="13824.62"/>
    <n v="0"/>
    <n v="5529.8480000000009"/>
    <x v="0"/>
  </r>
  <r>
    <s v="       104497"/>
    <s v="104497"/>
    <s v="       100493"/>
    <s v="LOGER-MJER.ELEKTRIČNE VOD"/>
    <x v="1"/>
    <s v="10.01.11"/>
    <s v="01.02.11"/>
    <n v="20"/>
    <n v="1"/>
    <n v="5044.92"/>
    <n v="5044.92"/>
    <n v="0"/>
    <n v="2017.9680000000001"/>
    <x v="0"/>
  </r>
  <r>
    <s v="       104498"/>
    <s v="104498"/>
    <s v="       100493"/>
    <s v="LOGER-MJER.ELEKTRIČNE VOD"/>
    <x v="1"/>
    <s v="10.01.11"/>
    <s v="01.02.11"/>
    <n v="20"/>
    <n v="1"/>
    <n v="5044.92"/>
    <n v="5044.92"/>
    <n v="0"/>
    <n v="2017.9680000000001"/>
    <x v="0"/>
  </r>
  <r>
    <s v="       104499"/>
    <s v="104499"/>
    <s v="       100494"/>
    <s v="LOGER-MJER.RAZINE PODZEMN"/>
    <x v="1"/>
    <s v="10.01.11"/>
    <s v="01.02.11"/>
    <n v="20"/>
    <n v="1"/>
    <n v="4054.87"/>
    <n v="4054.87"/>
    <n v="0"/>
    <n v="1621.9480000000001"/>
    <x v="0"/>
  </r>
  <r>
    <s v="       104500"/>
    <s v="104500"/>
    <s v="       100494"/>
    <s v="LOGER-MJER.RAZINE PODZEMN"/>
    <x v="1"/>
    <s v="10.01.11"/>
    <s v="01.02.11"/>
    <n v="20"/>
    <n v="1"/>
    <n v="4054.87"/>
    <n v="4054.87"/>
    <n v="0"/>
    <n v="1621.9480000000001"/>
    <x v="0"/>
  </r>
  <r>
    <s v="       104501"/>
    <s v="104501"/>
    <s v="       100494"/>
    <s v="LOGER-MJER.RAZINE PODZEMN"/>
    <x v="1"/>
    <s v="10.01.11"/>
    <s v="01.02.11"/>
    <n v="20"/>
    <n v="1"/>
    <n v="4054.87"/>
    <n v="4054.87"/>
    <n v="0"/>
    <n v="1621.9480000000001"/>
    <x v="0"/>
  </r>
  <r>
    <s v="       104502"/>
    <s v="104502"/>
    <s v="       100494"/>
    <s v="LOGER-MJER.RAZINE PODZEMN"/>
    <x v="1"/>
    <s v="10.01.11"/>
    <s v="01.02.11"/>
    <n v="20"/>
    <n v="1"/>
    <n v="4054.87"/>
    <n v="4054.87"/>
    <n v="0"/>
    <n v="1621.9480000000001"/>
    <x v="0"/>
  </r>
  <r>
    <s v="       104503"/>
    <s v="104503"/>
    <s v="       100494"/>
    <s v="LOGER-MJER.RAZINE PODZEMN"/>
    <x v="1"/>
    <s v="10.01.11"/>
    <s v="01.02.11"/>
    <n v="20"/>
    <n v="1"/>
    <n v="4054.87"/>
    <n v="4054.87"/>
    <n v="0"/>
    <n v="1621.9480000000001"/>
    <x v="0"/>
  </r>
  <r>
    <s v="       104504"/>
    <s v="104504"/>
    <s v="       100494"/>
    <s v="LOGER-MJER.RAZINE PODZEMN"/>
    <x v="1"/>
    <s v="10.01.11"/>
    <s v="01.02.11"/>
    <n v="20"/>
    <n v="1"/>
    <n v="4054.87"/>
    <n v="4054.87"/>
    <n v="0"/>
    <n v="1621.9480000000001"/>
    <x v="0"/>
  </r>
  <r>
    <s v="       104505"/>
    <s v="104505"/>
    <s v="       100494"/>
    <s v="LOGER-MJER.RAZINE PODZEMN"/>
    <x v="1"/>
    <s v="10.01.11"/>
    <s v="01.02.11"/>
    <n v="20"/>
    <n v="1"/>
    <n v="4054.87"/>
    <n v="4054.87"/>
    <n v="0"/>
    <n v="1621.9480000000001"/>
    <x v="0"/>
  </r>
  <r>
    <s v="       104506"/>
    <s v="104506"/>
    <s v="       100494"/>
    <s v="LOGER-MJER.RAZINE PODZEMN"/>
    <x v="1"/>
    <s v="10.01.11"/>
    <s v="01.02.11"/>
    <n v="20"/>
    <n v="1"/>
    <n v="4054.87"/>
    <n v="4054.87"/>
    <n v="0"/>
    <n v="1621.9480000000001"/>
    <x v="0"/>
  </r>
  <r>
    <s v="       104507"/>
    <s v="104507"/>
    <s v="       100494"/>
    <s v="LOGER-MJER.RAZINE PODZEMN"/>
    <x v="1"/>
    <s v="10.01.11"/>
    <s v="01.02.11"/>
    <n v="20"/>
    <n v="1"/>
    <n v="4054.87"/>
    <n v="4054.87"/>
    <n v="0"/>
    <n v="1621.9480000000001"/>
    <x v="0"/>
  </r>
  <r>
    <s v="       104508"/>
    <s v="104508"/>
    <s v="       100494"/>
    <s v="LOGER-MJER.RAZINE PODZEMN"/>
    <x v="1"/>
    <s v="10.01.11"/>
    <s v="01.02.11"/>
    <n v="20"/>
    <n v="1"/>
    <n v="4054.87"/>
    <n v="4054.87"/>
    <n v="0"/>
    <n v="1621.9480000000001"/>
    <x v="0"/>
  </r>
  <r>
    <s v="       104509"/>
    <s v="104509"/>
    <s v="       100494"/>
    <s v="LOGER-MJER.RAZINE PODZEMN"/>
    <x v="1"/>
    <s v="10.01.11"/>
    <s v="01.02.11"/>
    <n v="20"/>
    <n v="1"/>
    <n v="4054.87"/>
    <n v="4054.87"/>
    <n v="0"/>
    <n v="1621.9480000000001"/>
    <x v="0"/>
  </r>
  <r>
    <s v="       104510"/>
    <s v="104510"/>
    <s v="       100494"/>
    <s v="LOGER-MJER.RAZINE PODZEMN"/>
    <x v="1"/>
    <s v="10.01.11"/>
    <s v="01.02.11"/>
    <n v="20"/>
    <n v="1"/>
    <n v="2768.14"/>
    <n v="2768.14"/>
    <n v="0"/>
    <n v="1107.2560000000001"/>
    <x v="0"/>
  </r>
  <r>
    <s v="       104511"/>
    <s v="104511"/>
    <s v="       100050"/>
    <s v="BAZNA STANICA ZA LOGER"/>
    <x v="1"/>
    <s v="10.01.11"/>
    <s v="01.02.11"/>
    <n v="20"/>
    <n v="1"/>
    <n v="1384.08"/>
    <n v="1384.08"/>
    <n v="0"/>
    <n v="553.63199999999995"/>
    <x v="0"/>
  </r>
  <r>
    <s v="       104512"/>
    <s v="104512"/>
    <s v="       102482"/>
    <s v="UREĐAJ GPS Garmini 60CSx"/>
    <x v="1"/>
    <s v="16.12.08"/>
    <s v="01.01.09"/>
    <n v="20"/>
    <n v="1"/>
    <n v="3672.9"/>
    <n v="3672.9"/>
    <n v="0"/>
    <n v="1469.16"/>
    <x v="0"/>
  </r>
  <r>
    <s v="       104513"/>
    <s v="104513"/>
    <s v="       102477"/>
    <s v="UREĐ.ZA REGISTRACIJU PRIR"/>
    <x v="1"/>
    <s v="17.12.07"/>
    <s v="01.01.08"/>
    <n v="20"/>
    <n v="1"/>
    <n v="39231.360000000001"/>
    <n v="39231.360000000001"/>
    <n v="0"/>
    <n v="15692.544000000002"/>
    <x v="0"/>
  </r>
  <r>
    <s v="       104514"/>
    <s v="104514"/>
    <s v="       101773"/>
    <s v="Softw.Feflow FM3"/>
    <x v="3"/>
    <s v="19.09.14"/>
    <s v="01.10.14"/>
    <n v="25"/>
    <n v="1"/>
    <n v="9527.35"/>
    <n v="9527.35"/>
    <n v="0"/>
    <n v="3810.9400000000005"/>
    <x v="0"/>
  </r>
  <r>
    <s v="       104515"/>
    <s v="104515"/>
    <s v="       101747"/>
    <s v="SOFTW,ArcView Single Use"/>
    <x v="3"/>
    <s v="21.03.12"/>
    <s v="01.04.12"/>
    <n v="25"/>
    <n v="1"/>
    <n v="21331.07"/>
    <n v="21331.07"/>
    <n v="0"/>
    <n v="8532.4279999999999"/>
    <x v="0"/>
  </r>
  <r>
    <s v="       104516"/>
    <s v="104516"/>
    <s v="       101812"/>
    <s v="SOFTWARE VISUAL MODFLOW"/>
    <x v="3"/>
    <s v="17.05.05"/>
    <s v="01.06.05"/>
    <n v="25"/>
    <n v="1"/>
    <n v="4046.96"/>
    <n v="4046.96"/>
    <n v="0"/>
    <n v="1618.7840000000001"/>
    <x v="0"/>
  </r>
  <r>
    <s v="       104517"/>
    <s v="104517"/>
    <s v="       101750"/>
    <s v="SOFTW. Felow-FM3 Network"/>
    <x v="3"/>
    <s v="31.10.13"/>
    <s v="01.11.13"/>
    <n v="25"/>
    <n v="1"/>
    <n v="23788.98"/>
    <n v="23788.98"/>
    <n v="0"/>
    <n v="9515.5920000000006"/>
    <x v="0"/>
  </r>
  <r>
    <s v="       104518"/>
    <s v="104518"/>
    <s v="       101751"/>
    <s v="SOFTW. HOBOware PRO 3.0"/>
    <x v="3"/>
    <s v="10.01.11"/>
    <s v="01.02.11"/>
    <n v="25"/>
    <n v="1"/>
    <n v="788.92000000000007"/>
    <n v="788.92000000000007"/>
    <n v="0"/>
    <n v="315.56800000000004"/>
    <x v="0"/>
  </r>
  <r>
    <s v="       104519"/>
    <s v="104519"/>
    <s v="       101808"/>
    <s v="SOFTWARE SURFER 8"/>
    <x v="3"/>
    <s v="24.09.07"/>
    <s v="01.10.07"/>
    <n v="25"/>
    <n v="1"/>
    <n v="3807.4300000000003"/>
    <n v="3807.4300000000003"/>
    <n v="0"/>
    <n v="1522.9720000000002"/>
    <x v="0"/>
  </r>
  <r>
    <s v="       104535"/>
    <s v="104535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4536"/>
    <s v="104536"/>
    <s v="       100703"/>
    <s v="MONITOR Philips &quot;22"/>
    <x v="2"/>
    <s v="07.07.09"/>
    <s v="01.08.09"/>
    <n v="25"/>
    <n v="1"/>
    <n v="1586"/>
    <n v="1586"/>
    <n v="0"/>
    <n v="634.40000000000009"/>
    <x v="0"/>
  </r>
  <r>
    <s v="       104540"/>
    <s v="104540"/>
    <s v="       100469"/>
    <s v="LADIČAR 4L RIO-461 R"/>
    <x v="1"/>
    <s v="09.06.97"/>
    <s v="01.07.97"/>
    <n v="12.5"/>
    <n v="1"/>
    <n v="1191.4000000000001"/>
    <n v="1191.4000000000001"/>
    <n v="0"/>
    <n v="476.56000000000006"/>
    <x v="0"/>
  </r>
  <r>
    <s v="       104541"/>
    <s v="104541"/>
    <s v="       100452"/>
    <s v="KUT RIO-465 R"/>
    <x v="1"/>
    <s v="09.06.97"/>
    <s v="01.07.97"/>
    <n v="12.5"/>
    <n v="1"/>
    <n v="638.25"/>
    <n v="638.25"/>
    <n v="0"/>
    <n v="255.3"/>
    <x v="0"/>
  </r>
  <r>
    <s v="       104542"/>
    <s v="104542"/>
    <s v="       102103"/>
    <s v="STOL ZA PRINTER RIO-458R"/>
    <x v="0"/>
    <s v="09.06.97"/>
    <s v="01.07.97"/>
    <n v="12.5"/>
    <n v="1"/>
    <n v="1106.3"/>
    <n v="1106.3"/>
    <n v="0"/>
    <n v="442.52"/>
    <x v="0"/>
  </r>
  <r>
    <s v="       104543"/>
    <s v="104543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4544"/>
    <s v="104544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4548"/>
    <s v="104548"/>
    <s v="       101630"/>
    <s v="RADIJATOR ELEKT."/>
    <x v="1"/>
    <s v="01.01.97"/>
    <s v="01.02.97"/>
    <n v="20"/>
    <n v="1"/>
    <n v="1447.72"/>
    <n v="1447.72"/>
    <n v="0"/>
    <n v="579.08800000000008"/>
    <x v="0"/>
  </r>
  <r>
    <s v="       104549"/>
    <s v="104549"/>
    <s v="       100747"/>
    <s v="NAPA ZA LAB. STOL 85"/>
    <x v="0"/>
    <s v="01.01.97"/>
    <s v="01.02.97"/>
    <n v="20"/>
    <n v="1"/>
    <n v="3235.26"/>
    <n v="3235.26"/>
    <n v="0"/>
    <n v="1294.1040000000003"/>
    <x v="0"/>
  </r>
  <r>
    <s v="       104550"/>
    <s v="104550"/>
    <s v="       101152"/>
    <s v="ORMARIĆ VISEĆI 59"/>
    <x v="0"/>
    <s v="01.01.97"/>
    <s v="01.02.97"/>
    <n v="12.5"/>
    <n v="1"/>
    <n v="232.91"/>
    <n v="232.91"/>
    <n v="0"/>
    <n v="93.164000000000001"/>
    <x v="0"/>
  </r>
  <r>
    <s v="       104551"/>
    <s v="104551"/>
    <s v="       101446"/>
    <s v="PULT LABORATORIJSKI"/>
    <x v="1"/>
    <s v="01.01.97"/>
    <s v="01.02.97"/>
    <n v="20"/>
    <n v="1"/>
    <n v="6225.68"/>
    <n v="2230.41"/>
    <n v="3995.27"/>
    <n v="6225.68"/>
    <x v="1"/>
  </r>
  <r>
    <s v="       104552"/>
    <s v="104552"/>
    <s v="       101446"/>
    <s v="PULT LABORATORIJSKI"/>
    <x v="1"/>
    <s v="01.01.97"/>
    <s v="01.02.97"/>
    <n v="20"/>
    <n v="1"/>
    <n v="2530.08"/>
    <n v="2230.41"/>
    <n v="299.67"/>
    <n v="1012.032"/>
    <x v="0"/>
  </r>
  <r>
    <s v="       104553"/>
    <s v="104553"/>
    <s v="       100351"/>
    <s v="KAMERA DIGITALNA Pro 5"/>
    <x v="1"/>
    <s v="20.01.11"/>
    <s v="01.02.11"/>
    <n v="20"/>
    <n v="1"/>
    <n v="7383.58"/>
    <n v="7383.58"/>
    <n v="0"/>
    <n v="2953.4320000000002"/>
    <x v="0"/>
  </r>
  <r>
    <s v="       104554"/>
    <s v="104554"/>
    <s v="       100550"/>
    <s v="MIKROSKOP TRINOKULARNI ST"/>
    <x v="1"/>
    <s v="20.01.11"/>
    <s v="01.02.11"/>
    <n v="20"/>
    <n v="1"/>
    <n v="15898.51"/>
    <n v="15898.51"/>
    <n v="0"/>
    <n v="6359.4040000000005"/>
    <x v="0"/>
  </r>
  <r>
    <s v="       104555"/>
    <s v="104555"/>
    <s v="       101851"/>
    <s v="STEREOMIKROSKOP CARL ZEIS"/>
    <x v="1"/>
    <s v="01.01.97"/>
    <s v="01.02.97"/>
    <n v="20"/>
    <n v="1"/>
    <n v="5653.95"/>
    <n v="5653.95"/>
    <n v="0"/>
    <n v="2261.58"/>
    <x v="0"/>
  </r>
  <r>
    <s v="       104556"/>
    <s v="104556"/>
    <s v="       100709"/>
    <s v="MONITOR SAMSING 20&quot; 205BW"/>
    <x v="2"/>
    <s v="19.11.07"/>
    <s v="01.12.07"/>
    <n v="25"/>
    <n v="1"/>
    <n v="1998.3600000000001"/>
    <n v="1998.3600000000001"/>
    <n v="0"/>
    <n v="799.34400000000005"/>
    <x v="0"/>
  </r>
  <r>
    <s v="       104557"/>
    <s v="104557"/>
    <s v="       102195"/>
    <s v="STOLAC UREDSKI"/>
    <x v="0"/>
    <s v="27.07.11"/>
    <s v="01.08.11"/>
    <n v="12.5"/>
    <n v="1"/>
    <n v="745.55000000000007"/>
    <n v="745.55000000000007"/>
    <n v="0"/>
    <n v="298.22000000000003"/>
    <x v="0"/>
  </r>
  <r>
    <s v="       104558"/>
    <s v="104558"/>
    <s v="       101310"/>
    <s v="Polica"/>
    <x v="1"/>
    <s v="16.05.07"/>
    <s v="01.06.07"/>
    <n v="12.5"/>
    <n v="1"/>
    <n v="510.44"/>
    <n v="510.44"/>
    <n v="0"/>
    <n v="204.17600000000002"/>
    <x v="0"/>
  </r>
  <r>
    <s v="       104559"/>
    <s v="104559"/>
    <s v="       101044"/>
    <s v="ORMAR VISOKI S DRV.VRATIM"/>
    <x v="0"/>
    <s v="04.04.07"/>
    <s v="01.05.07"/>
    <n v="12.5"/>
    <n v="1"/>
    <n v="3172.4900000000002"/>
    <n v="3172.4900000000002"/>
    <n v="0"/>
    <n v="1268.9960000000001"/>
    <x v="0"/>
  </r>
  <r>
    <s v="       104560"/>
    <s v="104560"/>
    <s v="       100958"/>
    <s v="ORMAR NISKI S DRV.VRATIMA"/>
    <x v="0"/>
    <s v="04.04.07"/>
    <s v="01.05.07"/>
    <n v="12.5"/>
    <n v="1"/>
    <n v="1628.65"/>
    <n v="1628.65"/>
    <n v="0"/>
    <n v="651.46"/>
    <x v="0"/>
  </r>
  <r>
    <s v="       104561"/>
    <s v="104561"/>
    <s v="       102155"/>
    <s v="Stolac konferencijski"/>
    <x v="0"/>
    <s v="04.04.07"/>
    <s v="01.05.07"/>
    <n v="12.5"/>
    <n v="1"/>
    <n v="354.3"/>
    <n v="354.3"/>
    <n v="0"/>
    <n v="141.72"/>
    <x v="0"/>
  </r>
  <r>
    <s v="       104562"/>
    <s v="104562"/>
    <s v="       102155"/>
    <s v="Stolac konferencijski"/>
    <x v="0"/>
    <s v="04.04.07"/>
    <s v="01.05.07"/>
    <n v="12.5"/>
    <n v="1"/>
    <n v="354.3"/>
    <n v="354.3"/>
    <n v="0"/>
    <n v="141.72"/>
    <x v="0"/>
  </r>
  <r>
    <s v="       104563"/>
    <s v="104563"/>
    <s v="       101303"/>
    <s v="POKRETNA KAZETA 3 LADICE"/>
    <x v="1"/>
    <s v="04.04.07"/>
    <s v="01.05.07"/>
    <n v="12.5"/>
    <n v="1"/>
    <n v="1253.96"/>
    <n v="1253.96"/>
    <n v="0"/>
    <n v="501.58400000000006"/>
    <x v="0"/>
  </r>
  <r>
    <s v="       104564"/>
    <s v="104564"/>
    <s v="       101303"/>
    <s v="POKRETNA KAZETA 3 LADICE"/>
    <x v="1"/>
    <s v="04.04.07"/>
    <s v="01.05.07"/>
    <n v="12.5"/>
    <n v="1"/>
    <n v="1253.96"/>
    <n v="1253.96"/>
    <n v="0"/>
    <n v="501.58400000000006"/>
    <x v="0"/>
  </r>
  <r>
    <s v="       104565"/>
    <s v="104565"/>
    <s v="       102049"/>
    <s v="STOL RADNI L180"/>
    <x v="0"/>
    <s v="04.04.07"/>
    <s v="01.05.07"/>
    <n v="12.5"/>
    <n v="1"/>
    <n v="2310.5300000000002"/>
    <n v="2310.5300000000002"/>
    <n v="0"/>
    <n v="924.2120000000001"/>
    <x v="0"/>
  </r>
  <r>
    <s v="       104566"/>
    <s v="104566"/>
    <s v="       102050"/>
    <s v="STOL RADNI L200"/>
    <x v="0"/>
    <s v="04.04.07"/>
    <s v="01.05.07"/>
    <n v="12.5"/>
    <n v="1"/>
    <n v="2721.87"/>
    <n v="2721.87"/>
    <n v="0"/>
    <n v="1088.748"/>
    <x v="0"/>
  </r>
  <r>
    <s v="       104567"/>
    <s v="104567"/>
    <s v="       100716"/>
    <s v="MONITOR SAMSUNG 19&quot; SM913"/>
    <x v="2"/>
    <s v="10.04.07"/>
    <s v="01.05.07"/>
    <n v="25"/>
    <n v="1"/>
    <n v="2798.68"/>
    <n v="2798.68"/>
    <n v="0"/>
    <n v="1119.472"/>
    <x v="0"/>
  </r>
  <r>
    <s v="       104568"/>
    <s v="104568"/>
    <s v="       100716"/>
    <s v="MONITOR SAMSUNG 19&quot; SM913"/>
    <x v="2"/>
    <s v="10.04.07"/>
    <s v="01.05.07"/>
    <n v="25"/>
    <n v="1"/>
    <n v="2798.68"/>
    <n v="2798.68"/>
    <n v="0"/>
    <n v="1119.472"/>
    <x v="0"/>
  </r>
  <r>
    <s v="       104570"/>
    <s v="104570"/>
    <s v="       102471"/>
    <s v="UREĐ.ZA MJERENJE TVRDOČE"/>
    <x v="1"/>
    <s v="17.12.07"/>
    <s v="01.01.08"/>
    <n v="20"/>
    <n v="1"/>
    <n v="47088.1"/>
    <n v="47088.1"/>
    <n v="0"/>
    <n v="18835.240000000002"/>
    <x v="0"/>
  </r>
  <r>
    <s v="       104571"/>
    <s v="104571"/>
    <s v="       101293"/>
    <s v="POINT APARAT LOHD TESTA"/>
    <x v="1"/>
    <s v="01.01.97"/>
    <s v="01.02.97"/>
    <n v="20"/>
    <n v="1"/>
    <n v="3200.05"/>
    <n v="3200.05"/>
    <n v="0"/>
    <n v="1280.0200000000002"/>
    <x v="0"/>
  </r>
  <r>
    <s v="       104572"/>
    <s v="104572"/>
    <s v="       102420"/>
    <s v="TURBIDIMETAR EPA"/>
    <x v="1"/>
    <s v="30.08.13"/>
    <s v="01.09.13"/>
    <n v="20"/>
    <n v="1"/>
    <n v="7942.85"/>
    <n v="7942.85"/>
    <n v="0"/>
    <n v="3177.1400000000003"/>
    <x v="0"/>
  </r>
  <r>
    <s v="       104573"/>
    <s v="104573"/>
    <s v="       100608"/>
    <s v="MODEL SIMULACIJE TOKA POD"/>
    <x v="1"/>
    <s v="13.04.09"/>
    <s v="01.05.09"/>
    <n v="20"/>
    <n v="1"/>
    <n v="5025.01"/>
    <n v="5025.01"/>
    <n v="0"/>
    <n v="2010.0040000000001"/>
    <x v="0"/>
  </r>
  <r>
    <s v="       104574"/>
    <s v="104574"/>
    <s v="       100561"/>
    <s v="MJER.RAZINE PODZEMNE VODE"/>
    <x v="1"/>
    <s v="22.07.15"/>
    <s v="01.08.15"/>
    <n v="20"/>
    <n v="1"/>
    <n v="2954.27"/>
    <n v="2954.27"/>
    <n v="0"/>
    <n v="1181.7080000000001"/>
    <x v="0"/>
  </r>
  <r>
    <s v="       104575"/>
    <s v="104575"/>
    <s v="       100561"/>
    <s v="MJER.RAZINE PODZEMNE VODE"/>
    <x v="1"/>
    <s v="22.07.15"/>
    <s v="01.08.15"/>
    <n v="20"/>
    <n v="1"/>
    <n v="2954.27"/>
    <n v="2954.27"/>
    <n v="0"/>
    <n v="1181.7080000000001"/>
    <x v="0"/>
  </r>
  <r>
    <s v="       104576"/>
    <s v="104576"/>
    <s v="       100310"/>
    <s v="HLADNJAK KONČAR H1A 60"/>
    <x v="1"/>
    <s v="24.09.15"/>
    <s v="01.10.15"/>
    <n v="20"/>
    <n v="1"/>
    <n v="2690.16"/>
    <n v="2690.16"/>
    <n v="0"/>
    <n v="1076.0640000000001"/>
    <x v="0"/>
  </r>
  <r>
    <s v="       104588"/>
    <s v="104588"/>
    <s v="       101093"/>
    <s v="ORMAR ZA UZORKE120x27x214"/>
    <x v="0"/>
    <s v="18.01.10"/>
    <s v="01.02.10"/>
    <n v="12.5"/>
    <n v="1"/>
    <n v="4472.9800000000005"/>
    <n v="4472.9800000000005"/>
    <n v="0"/>
    <n v="1789.1920000000002"/>
    <x v="0"/>
  </r>
  <r>
    <s v="       104589"/>
    <s v="104589"/>
    <s v="       101093"/>
    <s v="ORMAR ZA UZORKE120x27x214"/>
    <x v="0"/>
    <s v="18.01.10"/>
    <s v="01.02.10"/>
    <n v="12.5"/>
    <n v="1"/>
    <n v="4472.9800000000005"/>
    <n v="4472.9800000000005"/>
    <n v="0"/>
    <n v="1789.1920000000002"/>
    <x v="0"/>
  </r>
  <r>
    <s v="       104590"/>
    <s v="104590"/>
    <s v="       102247"/>
    <s v="STOLICA DRVENA SA NASL."/>
    <x v="0"/>
    <s v="01.01.97"/>
    <s v="01.02.97"/>
    <n v="12.5"/>
    <n v="1"/>
    <n v="114.64"/>
    <n v="114.64"/>
    <n v="0"/>
    <n v="45.856000000000002"/>
    <x v="0"/>
  </r>
  <r>
    <s v="       104591"/>
    <s v="104591"/>
    <s v="       101445"/>
    <s v="PULT LABORAT.S ZID.STALAŽ"/>
    <x v="1"/>
    <s v="01.01.97"/>
    <s v="01.02.97"/>
    <n v="12.5"/>
    <n v="1"/>
    <n v="2230.41"/>
    <n v="2230.41"/>
    <n v="0"/>
    <n v="892.16399999999999"/>
    <x v="0"/>
  </r>
  <r>
    <s v="       104592"/>
    <s v="104592"/>
    <s v="       101018"/>
    <s v="ORMAR TROKRILNI"/>
    <x v="0"/>
    <s v="01.01.97"/>
    <s v="01.02.97"/>
    <n v="12.5"/>
    <n v="1"/>
    <n v="1695.68"/>
    <n v="1695.68"/>
    <n v="0"/>
    <n v="678.27200000000005"/>
    <x v="0"/>
  </r>
  <r>
    <s v="       104594"/>
    <s v="104594"/>
    <s v="       101957"/>
    <s v="STOL LABORATORIJSKI SA SU"/>
    <x v="0"/>
    <s v="30.09.09"/>
    <s v="01.10.09"/>
    <n v="12.5"/>
    <n v="1"/>
    <n v="3542.4"/>
    <n v="3542.4"/>
    <n v="0"/>
    <n v="1416.96"/>
    <x v="0"/>
  </r>
  <r>
    <s v="       104595"/>
    <s v="104595"/>
    <s v="       100316"/>
    <s v="INST. ZA INŽ. GEOL. ISTRA"/>
    <x v="1"/>
    <s v="01.01.97"/>
    <s v="01.02.97"/>
    <n v="20"/>
    <n v="1"/>
    <n v="41303.06"/>
    <n v="41303.06"/>
    <n v="0"/>
    <n v="16521.223999999998"/>
    <x v="0"/>
  </r>
  <r>
    <s v="       104596"/>
    <s v="104596"/>
    <s v="       102286"/>
    <s v="STOLICE DRVENE ŠTOKRLI"/>
    <x v="0"/>
    <s v="01.01.97"/>
    <s v="01.02.97"/>
    <n v="12.5"/>
    <n v="1"/>
    <n v="226.07"/>
    <n v="226.07"/>
    <n v="0"/>
    <n v="90.427999999999997"/>
    <x v="0"/>
  </r>
  <r>
    <s v="       104597"/>
    <s v="104597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4598"/>
    <s v="104598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4600"/>
    <s v="104600"/>
    <s v="       100421"/>
    <s v="KOMPAS GEOLOŠKI"/>
    <x v="1"/>
    <s v="15.12.14"/>
    <s v="01.01.15"/>
    <n v="20"/>
    <n v="1"/>
    <n v="4375.18"/>
    <n v="3609.54"/>
    <n v="765.64"/>
    <n v="1750.0720000000001"/>
    <x v="0"/>
  </r>
  <r>
    <s v="       104601"/>
    <s v="104601"/>
    <s v="       100333"/>
    <s v="iPAD APPLE CELLULAR 64GB"/>
    <x v="2"/>
    <s v="17.07.13"/>
    <s v="01.08.13"/>
    <n v="25"/>
    <n v="1"/>
    <n v="7254.1"/>
    <n v="7254.1"/>
    <n v="0"/>
    <n v="2901.6400000000003"/>
    <x v="0"/>
  </r>
  <r>
    <s v="       104602"/>
    <s v="104602"/>
    <s v="       100258"/>
    <s v="GPS MAP 62"/>
    <x v="1"/>
    <s v="04.06.12"/>
    <s v="01.07.12"/>
    <n v="20"/>
    <n v="1"/>
    <n v="2444.1"/>
    <n v="2444.1"/>
    <n v="0"/>
    <n v="977.64"/>
    <x v="0"/>
  </r>
  <r>
    <s v="       104603"/>
    <s v="104603"/>
    <s v="       100773"/>
    <s v="NOTEBOOK 8560p"/>
    <x v="2"/>
    <s v="08.06.12"/>
    <s v="01.07.12"/>
    <n v="25"/>
    <n v="1"/>
    <n v="8612.42"/>
    <n v="8612.42"/>
    <n v="0"/>
    <n v="3444.9680000000003"/>
    <x v="0"/>
  </r>
  <r>
    <s v="       104604"/>
    <s v="104604"/>
    <s v="       100651"/>
    <s v="MONITOR 24&quot; DELL U2412M"/>
    <x v="2"/>
    <s v="11.12.14"/>
    <s v="01.01.15"/>
    <n v="25"/>
    <n v="1"/>
    <n v="2036.25"/>
    <n v="2036.25"/>
    <n v="0"/>
    <n v="814.5"/>
    <x v="0"/>
  </r>
  <r>
    <s v="       104605"/>
    <s v="104605"/>
    <s v="       100333"/>
    <s v="iPAD APPLE CELLULAR 64GB"/>
    <x v="2"/>
    <s v="17.07.13"/>
    <s v="01.08.13"/>
    <n v="25"/>
    <n v="1"/>
    <n v="7254.1"/>
    <n v="7254.1"/>
    <n v="0"/>
    <n v="2901.6400000000003"/>
    <x v="0"/>
  </r>
  <r>
    <s v="       104606"/>
    <s v="104606"/>
    <s v="       102484"/>
    <s v="UREĐAJ GPS MAP 60CSx"/>
    <x v="1"/>
    <s v="02.10.09"/>
    <s v="01.11.09"/>
    <n v="20"/>
    <n v="1"/>
    <n v="2873.34"/>
    <n v="2873.34"/>
    <n v="0"/>
    <n v="1149.336"/>
    <x v="0"/>
  </r>
  <r>
    <s v="       104607"/>
    <s v="104607"/>
    <s v="       102330"/>
    <s v="SUSTAV ZA PREC.POZICIONI."/>
    <x v="1"/>
    <s v="25.10.07"/>
    <s v="01.11.07"/>
    <n v="20"/>
    <n v="1"/>
    <n v="53683.86"/>
    <n v="53683.86"/>
    <n v="0"/>
    <n v="21473.544000000002"/>
    <x v="0"/>
  </r>
  <r>
    <s v="       104608"/>
    <s v="104608"/>
    <s v="       100417"/>
    <s v="KOMPAS BREINHAPUT"/>
    <x v="1"/>
    <s v="28.02.06"/>
    <s v="01.03.06"/>
    <n v="20"/>
    <n v="1"/>
    <n v="8351.76"/>
    <n v="8351.76"/>
    <n v="0"/>
    <n v="3340.7040000000002"/>
    <x v="0"/>
  </r>
  <r>
    <s v="       104609"/>
    <s v="104609"/>
    <s v="       100814"/>
    <s v="NOTEBOOK HP 8510p GB955EA"/>
    <x v="2"/>
    <s v="06.09.07"/>
    <s v="01.10.07"/>
    <n v="25"/>
    <n v="1"/>
    <n v="12278.380000000001"/>
    <n v="12278.380000000001"/>
    <n v="0"/>
    <n v="4911.3520000000008"/>
    <x v="0"/>
  </r>
  <r>
    <s v="       104610"/>
    <s v="104610"/>
    <s v="       100080"/>
    <s v="BUŠOTINA B-7 dub.2,5m (do"/>
    <x v="1"/>
    <s v="06.12.12"/>
    <s v="01.01.13"/>
    <n v="20"/>
    <n v="1"/>
    <n v="1767.5"/>
    <n v="1767.5"/>
    <n v="0"/>
    <n v="707"/>
    <x v="0"/>
  </r>
  <r>
    <s v="       104611"/>
    <s v="104611"/>
    <s v="       100877"/>
    <s v="ORMAR 600x1500x300"/>
    <x v="0"/>
    <s v="09.01.13"/>
    <s v="01.02.13"/>
    <n v="20"/>
    <n v="1"/>
    <n v="1774.3700000000001"/>
    <n v="1774.3700000000001"/>
    <n v="0"/>
    <n v="709.74800000000005"/>
    <x v="0"/>
  </r>
  <r>
    <s v="       104612"/>
    <s v="104612"/>
    <s v="       102320"/>
    <s v="STUP S POSTOLJEM POCINČAN"/>
    <x v="0"/>
    <s v="31.12.13"/>
    <s v="01.01.14"/>
    <n v="20"/>
    <n v="1"/>
    <n v="5835"/>
    <n v="5835"/>
    <n v="0"/>
    <n v="2334"/>
    <x v="0"/>
  </r>
  <r>
    <s v="       104613"/>
    <s v="104613"/>
    <s v="       102320"/>
    <s v="STUP S POSTOLJEM POCINČAN"/>
    <x v="0"/>
    <s v="31.12.13"/>
    <s v="01.01.14"/>
    <n v="20"/>
    <n v="1"/>
    <n v="5835"/>
    <n v="5835"/>
    <n v="0"/>
    <n v="2334"/>
    <x v="0"/>
  </r>
  <r>
    <s v="       104614"/>
    <s v="104614"/>
    <s v="       102317"/>
    <s v="STUP POCINČANI  (don.Japa"/>
    <x v="1"/>
    <s v="31.12.13"/>
    <s v="01.01.14"/>
    <n v="20"/>
    <n v="1"/>
    <n v="1950"/>
    <n v="1950"/>
    <n v="0"/>
    <n v="780"/>
    <x v="0"/>
  </r>
  <r>
    <s v="       104615"/>
    <s v="104615"/>
    <s v="       100145"/>
    <s v="EKSTENZIOMETAR NetLG-501E"/>
    <x v="1"/>
    <s v="03.02.12"/>
    <s v="01.03.12"/>
    <n v="20"/>
    <n v="1"/>
    <n v="15505.39"/>
    <n v="15505.39"/>
    <n v="0"/>
    <n v="6202.1559999999999"/>
    <x v="0"/>
  </r>
  <r>
    <s v="       104616"/>
    <s v="104616"/>
    <s v="       102440"/>
    <s v="UR.ZA MJER. RAZINE VODE"/>
    <x v="1"/>
    <s v="03.02.12"/>
    <s v="01.03.12"/>
    <n v="20"/>
    <n v="1"/>
    <n v="3663.2000000000003"/>
    <n v="3663.2000000000003"/>
    <n v="0"/>
    <n v="1465.2800000000002"/>
    <x v="0"/>
  </r>
  <r>
    <s v="       104617"/>
    <s v="104617"/>
    <s v="       100078"/>
    <s v="BUŠOTINA B-5 dub.2,5m (do"/>
    <x v="1"/>
    <s v="06.12.12"/>
    <s v="01.01.13"/>
    <n v="20"/>
    <n v="1"/>
    <n v="1767.5"/>
    <n v="1767.5"/>
    <n v="0"/>
    <n v="707"/>
    <x v="0"/>
  </r>
  <r>
    <s v="       104618"/>
    <s v="104618"/>
    <s v="       100877"/>
    <s v="ORMAR 600x1500x300"/>
    <x v="0"/>
    <s v="09.01.13"/>
    <s v="01.02.13"/>
    <n v="20"/>
    <n v="1"/>
    <n v="1774.38"/>
    <n v="1774.38"/>
    <n v="0"/>
    <n v="709.75200000000007"/>
    <x v="0"/>
  </r>
  <r>
    <s v="       104619"/>
    <s v="104619"/>
    <s v="       102442"/>
    <s v="UR.ZA MJER.RAZINE PODZEMN"/>
    <x v="1"/>
    <s v="03.02.12"/>
    <s v="01.03.12"/>
    <n v="20"/>
    <n v="1"/>
    <n v="11538.9"/>
    <n v="11538.9"/>
    <n v="0"/>
    <n v="4615.5600000000004"/>
    <x v="0"/>
  </r>
  <r>
    <s v="       104620"/>
    <s v="104620"/>
    <s v="       102450"/>
    <s v="UR.ZA ZAPISIVANJE PODATAK"/>
    <x v="1"/>
    <s v="03.02.12"/>
    <s v="01.03.12"/>
    <n v="20"/>
    <n v="1"/>
    <n v="9735.94"/>
    <n v="9735.94"/>
    <n v="0"/>
    <n v="3894.3760000000002"/>
    <x v="0"/>
  </r>
  <r>
    <s v="       104621"/>
    <s v="104621"/>
    <s v="       102442"/>
    <s v="UR.ZA MJER.RAZINE PODZEMN"/>
    <x v="1"/>
    <s v="03.02.12"/>
    <s v="01.03.12"/>
    <n v="20"/>
    <n v="1"/>
    <n v="11538.9"/>
    <n v="11538.9"/>
    <n v="0"/>
    <n v="4615.5600000000004"/>
    <x v="0"/>
  </r>
  <r>
    <s v="       104622"/>
    <s v="104622"/>
    <s v="       102450"/>
    <s v="UR.ZA ZAPISIVANJE PODATAK"/>
    <x v="1"/>
    <s v="03.02.12"/>
    <s v="01.03.12"/>
    <n v="20"/>
    <n v="1"/>
    <n v="9735.94"/>
    <n v="9735.94"/>
    <n v="0"/>
    <n v="3894.3760000000002"/>
    <x v="0"/>
  </r>
  <r>
    <s v="       104623"/>
    <s v="104623"/>
    <s v="       102440"/>
    <s v="UR.ZA MJER. RAZINE VODE"/>
    <x v="1"/>
    <s v="03.02.12"/>
    <s v="01.03.12"/>
    <n v="20"/>
    <n v="1"/>
    <n v="3663.2000000000003"/>
    <n v="3663.2000000000003"/>
    <n v="0"/>
    <n v="1465.2800000000002"/>
    <x v="0"/>
  </r>
  <r>
    <s v="       104624"/>
    <s v="104624"/>
    <s v="       102155"/>
    <s v="Stolac konferencijski"/>
    <x v="0"/>
    <s v="29.08.12"/>
    <s v="01.09.12"/>
    <n v="12.5"/>
    <n v="1"/>
    <n v="143.35"/>
    <n v="143.35"/>
    <n v="0"/>
    <n v="57.34"/>
    <x v="0"/>
  </r>
  <r>
    <s v="       104625"/>
    <s v="104625"/>
    <s v="       102155"/>
    <s v="Stolac konferencijski"/>
    <x v="0"/>
    <s v="29.08.12"/>
    <s v="01.09.12"/>
    <n v="12.5"/>
    <n v="1"/>
    <n v="143.34"/>
    <n v="143.34"/>
    <n v="0"/>
    <n v="57.336000000000006"/>
    <x v="0"/>
  </r>
  <r>
    <s v="       104627"/>
    <s v="104627"/>
    <s v="       101300"/>
    <s v="Pokretna kazeta"/>
    <x v="1"/>
    <s v="29.08.12"/>
    <s v="01.09.12"/>
    <n v="12.5"/>
    <n v="1"/>
    <n v="849.81000000000006"/>
    <n v="849.81000000000006"/>
    <n v="0"/>
    <n v="339.92400000000004"/>
    <x v="0"/>
  </r>
  <r>
    <s v="       104628"/>
    <s v="104628"/>
    <s v="       102009"/>
    <s v="STOL RADNI 140x80x72"/>
    <x v="0"/>
    <s v="29.08.12"/>
    <s v="01.09.12"/>
    <n v="12.5"/>
    <n v="1"/>
    <n v="1257.07"/>
    <n v="1257.07"/>
    <n v="0"/>
    <n v="502.82799999999997"/>
    <x v="0"/>
  </r>
  <r>
    <s v="       104629"/>
    <s v="104629"/>
    <s v="       101047"/>
    <s v="ORMAR VISOKI S VRATIMA"/>
    <x v="0"/>
    <s v="29.08.12"/>
    <s v="01.09.12"/>
    <n v="12.5"/>
    <n v="1"/>
    <n v="1105.77"/>
    <n v="1105.77"/>
    <n v="0"/>
    <n v="442.30799999999999"/>
    <x v="0"/>
  </r>
  <r>
    <s v="       104630"/>
    <s v="104630"/>
    <s v="       100957"/>
    <s v="ORMAR NISKI OTVORENI"/>
    <x v="0"/>
    <s v="29.08.12"/>
    <s v="01.09.12"/>
    <n v="12.5"/>
    <n v="1"/>
    <n v="583.61"/>
    <n v="583.61"/>
    <n v="0"/>
    <n v="233.44400000000002"/>
    <x v="0"/>
  </r>
  <r>
    <s v="       104631"/>
    <s v="104631"/>
    <s v="       100957"/>
    <s v="ORMAR NISKI OTVORENI"/>
    <x v="0"/>
    <s v="29.08.12"/>
    <s v="01.09.12"/>
    <n v="12.5"/>
    <n v="1"/>
    <n v="583.6"/>
    <n v="583.6"/>
    <n v="0"/>
    <n v="233.44000000000003"/>
    <x v="0"/>
  </r>
  <r>
    <s v="       104632"/>
    <s v="104632"/>
    <s v="       100957"/>
    <s v="ORMAR NISKI OTVORENI"/>
    <x v="0"/>
    <s v="29.08.12"/>
    <s v="01.09.12"/>
    <n v="12.5"/>
    <n v="1"/>
    <n v="583.6"/>
    <n v="583.6"/>
    <n v="0"/>
    <n v="233.44000000000003"/>
    <x v="0"/>
  </r>
  <r>
    <s v="       104633"/>
    <s v="104633"/>
    <s v="       100957"/>
    <s v="ORMAR NISKI OTVORENI"/>
    <x v="0"/>
    <s v="29.08.12"/>
    <s v="01.09.12"/>
    <n v="12.5"/>
    <n v="1"/>
    <n v="583.6"/>
    <n v="583.6"/>
    <n v="0"/>
    <n v="233.44000000000003"/>
    <x v="0"/>
  </r>
  <r>
    <s v="       104634"/>
    <s v="104634"/>
    <s v="       100957"/>
    <s v="ORMAR NISKI OTVORENI"/>
    <x v="0"/>
    <s v="29.08.12"/>
    <s v="01.09.12"/>
    <n v="12.5"/>
    <n v="1"/>
    <n v="583.6"/>
    <n v="583.6"/>
    <n v="0"/>
    <n v="233.44000000000003"/>
    <x v="0"/>
  </r>
  <r>
    <s v="       104635"/>
    <s v="104635"/>
    <s v="       101041"/>
    <s v="ORMAR VISOKI OTVORENI"/>
    <x v="0"/>
    <s v="29.08.12"/>
    <s v="01.09.12"/>
    <n v="12.5"/>
    <n v="1"/>
    <n v="1362.8700000000001"/>
    <n v="1362.8700000000001"/>
    <n v="0"/>
    <n v="545.14800000000002"/>
    <x v="0"/>
  </r>
  <r>
    <s v="       104636"/>
    <s v="104636"/>
    <s v="       101041"/>
    <s v="ORMAR VISOKI OTVORENI"/>
    <x v="0"/>
    <s v="29.08.12"/>
    <s v="01.09.12"/>
    <n v="12.5"/>
    <n v="1"/>
    <n v="1362.88"/>
    <n v="1362.88"/>
    <n v="0"/>
    <n v="545.15200000000004"/>
    <x v="0"/>
  </r>
  <r>
    <s v="       104637"/>
    <s v="104637"/>
    <s v="       101037"/>
    <s v="ORMAR VISOKI 90x47x219"/>
    <x v="0"/>
    <s v="29.08.12"/>
    <s v="01.09.12"/>
    <n v="12.5"/>
    <n v="1"/>
    <n v="1867.98"/>
    <n v="1867.98"/>
    <n v="0"/>
    <n v="747.19200000000001"/>
    <x v="0"/>
  </r>
  <r>
    <s v="       104638"/>
    <s v="104638"/>
    <s v="       101037"/>
    <s v="ORMAR VISOKI 90x47x219"/>
    <x v="0"/>
    <s v="29.08.12"/>
    <s v="01.09.12"/>
    <n v="12.5"/>
    <n v="1"/>
    <n v="1867.98"/>
    <n v="1867.98"/>
    <n v="0"/>
    <n v="747.19200000000001"/>
    <x v="0"/>
  </r>
  <r>
    <s v="       104639"/>
    <s v="104639"/>
    <s v="       101037"/>
    <s v="ORMAR VISOKI 90x47x219"/>
    <x v="0"/>
    <s v="29.08.12"/>
    <s v="01.09.12"/>
    <n v="12.5"/>
    <n v="1"/>
    <n v="1867.98"/>
    <n v="1867.98"/>
    <n v="0"/>
    <n v="747.19200000000001"/>
    <x v="0"/>
  </r>
  <r>
    <s v="       104640"/>
    <s v="104640"/>
    <s v="       100650"/>
    <s v="MONITOR 24&quot; DELL P2412H"/>
    <x v="2"/>
    <s v="23.01.12"/>
    <s v="01.02.12"/>
    <n v="25"/>
    <n v="1"/>
    <n v="1553.94"/>
    <n v="1553.94"/>
    <n v="0"/>
    <n v="621.57600000000002"/>
    <x v="0"/>
  </r>
  <r>
    <s v="       104641"/>
    <s v="104641"/>
    <s v="       100566"/>
    <s v="MJERAČ RAZ.PODZ.VODE MRV-"/>
    <x v="2"/>
    <s v="21.01.08"/>
    <s v="01.02.08"/>
    <n v="20"/>
    <n v="1"/>
    <n v="5148.4000000000005"/>
    <n v="5148.4000000000005"/>
    <n v="0"/>
    <n v="2059.36"/>
    <x v="0"/>
  </r>
  <r>
    <s v="       104642"/>
    <s v="104642"/>
    <s v="       100560"/>
    <s v="MJER.RAZ.PODZ.VODE WLM-50"/>
    <x v="1"/>
    <s v="19.09.06"/>
    <s v="01.10.06"/>
    <n v="20"/>
    <n v="1"/>
    <n v="2842.6"/>
    <n v="2842.6"/>
    <n v="0"/>
    <n v="1137.04"/>
    <x v="0"/>
  </r>
  <r>
    <s v="       104643"/>
    <s v="104643"/>
    <s v="       100560"/>
    <s v="MJER.RAZ.PODZ.VODE WLM-50"/>
    <x v="1"/>
    <s v="19.09.06"/>
    <s v="01.10.06"/>
    <n v="20"/>
    <n v="1"/>
    <n v="2842.6"/>
    <n v="2842.6"/>
    <n v="0"/>
    <n v="1137.04"/>
    <x v="0"/>
  </r>
  <r>
    <s v="       104646"/>
    <s v="104646"/>
    <s v="       102243"/>
    <s v="STOLICA DRVENA (ŠTOKRL)"/>
    <x v="0"/>
    <s v="01.01.97"/>
    <s v="01.02.97"/>
    <n v="12.5"/>
    <n v="1"/>
    <n v="56.51"/>
    <n v="56.51"/>
    <n v="0"/>
    <n v="22.603999999999999"/>
    <x v="0"/>
  </r>
  <r>
    <s v="       104647"/>
    <s v="104647"/>
    <s v="       101630"/>
    <s v="RADIJATOR ELEKT."/>
    <x v="1"/>
    <s v="01.01.97"/>
    <s v="01.02.97"/>
    <n v="20"/>
    <n v="1"/>
    <n v="1447.72"/>
    <n v="1447.72"/>
    <n v="0"/>
    <n v="579.08800000000008"/>
    <x v="0"/>
  </r>
  <r>
    <s v="       104649"/>
    <s v="104649"/>
    <s v="       102247"/>
    <s v="STOLICA DRVENA SA NASL."/>
    <x v="0"/>
    <s v="01.01.97"/>
    <s v="01.02.97"/>
    <n v="12.5"/>
    <n v="1"/>
    <n v="114.64"/>
    <n v="114.64"/>
    <n v="0"/>
    <n v="45.856000000000002"/>
    <x v="0"/>
  </r>
  <r>
    <s v="       104650"/>
    <s v="104650"/>
    <s v="       102589"/>
    <s v="VJEŠALICA DRVENA"/>
    <x v="1"/>
    <s v="01.01.97"/>
    <s v="01.02.97"/>
    <n v="12.5"/>
    <n v="1"/>
    <n v="56.57"/>
    <n v="56.57"/>
    <n v="0"/>
    <n v="22.628"/>
    <x v="0"/>
  </r>
  <r>
    <s v="       104651"/>
    <s v="104651"/>
    <s v="       100548"/>
    <s v="MIKROSKOP Premier 5megapi"/>
    <x v="1"/>
    <s v="09.12.14"/>
    <s v="01.01.15"/>
    <n v="20"/>
    <n v="1"/>
    <n v="6638.12"/>
    <n v="6638.12"/>
    <n v="0"/>
    <n v="2655.248"/>
    <x v="0"/>
  </r>
  <r>
    <s v="       104652"/>
    <s v="104652"/>
    <s v="       101261"/>
    <s v="PLANIMETAR ZA IZRAČUNAVA."/>
    <x v="2"/>
    <s v="08.12.14"/>
    <s v="01.01.15"/>
    <n v="20"/>
    <n v="1"/>
    <n v="4481.66"/>
    <n v="4481.66"/>
    <n v="0"/>
    <n v="1792.664"/>
    <x v="0"/>
  </r>
  <r>
    <s v="       104654"/>
    <s v="104654"/>
    <s v="       100331"/>
    <s v="iPAD APPLE AIR 16GB"/>
    <x v="2"/>
    <s v="23.09.14"/>
    <s v="01.10.14"/>
    <n v="25"/>
    <n v="1"/>
    <n v="4082.4900000000002"/>
    <n v="4082.4900000000002"/>
    <n v="0"/>
    <n v="1632.9960000000001"/>
    <x v="0"/>
  </r>
  <r>
    <s v="       104655"/>
    <s v="104655"/>
    <s v="       102020"/>
    <s v="STOL RADNI 160x80xH72cm"/>
    <x v="0"/>
    <s v="21.11.07"/>
    <s v="01.12.07"/>
    <n v="12.5"/>
    <n v="1"/>
    <n v="1024.21"/>
    <n v="1024.21"/>
    <n v="0"/>
    <n v="409.68400000000003"/>
    <x v="0"/>
  </r>
  <r>
    <s v="       104656"/>
    <s v="104656"/>
    <s v="       100003"/>
    <s v="Adobe Acrobat Professiona"/>
    <x v="3"/>
    <s v="24.01.14"/>
    <s v="01.02.14"/>
    <n v="25"/>
    <n v="1"/>
    <n v="1856"/>
    <n v="1856"/>
    <n v="0"/>
    <n v="742.40000000000009"/>
    <x v="0"/>
  </r>
  <r>
    <s v="       104657"/>
    <s v="104657"/>
    <s v="       100088"/>
    <s v="CorelDraw Graphics Suite"/>
    <x v="3"/>
    <s v="24.01.14"/>
    <s v="01.02.14"/>
    <n v="25"/>
    <n v="1"/>
    <n v="581.25"/>
    <n v="581.25"/>
    <n v="0"/>
    <n v="232.5"/>
    <x v="0"/>
  </r>
  <r>
    <s v="       104658"/>
    <s v="104658"/>
    <s v="       100088"/>
    <s v="CorelDraw Graphics Suite"/>
    <x v="3"/>
    <s v="24.01.14"/>
    <s v="01.02.14"/>
    <n v="25"/>
    <n v="1"/>
    <n v="581.25"/>
    <n v="581.25"/>
    <n v="0"/>
    <n v="232.5"/>
    <x v="0"/>
  </r>
  <r>
    <s v="       104659"/>
    <s v="104659"/>
    <s v="       100207"/>
    <s v="FOTOAP.DIG.CANON POWERSHO"/>
    <x v="0"/>
    <s v="12.04.07"/>
    <s v="01.05.07"/>
    <n v="20"/>
    <n v="1"/>
    <n v="4309.96"/>
    <n v="4309.96"/>
    <n v="0"/>
    <n v="1723.9840000000002"/>
    <x v="0"/>
  </r>
  <r>
    <s v="       104661"/>
    <s v="104661"/>
    <s v="       100033"/>
    <s v="APARAT ZA UVEZ UNIBIND XU"/>
    <x v="1"/>
    <s v="29.10.10"/>
    <s v="01.11.10"/>
    <n v="20"/>
    <n v="1"/>
    <n v="5848.42"/>
    <n v="5848.42"/>
    <n v="0"/>
    <n v="2339.3679999999999"/>
    <x v="0"/>
  </r>
  <r>
    <s v="       104662"/>
    <s v="104662"/>
    <s v="       100655"/>
    <s v="MONITOR 24&quot; HP LA2405wg"/>
    <x v="2"/>
    <s v="28.10.10"/>
    <s v="01.11.10"/>
    <n v="25"/>
    <n v="1"/>
    <n v="2197.9500000000003"/>
    <n v="2197.9500000000003"/>
    <n v="0"/>
    <n v="879.18000000000018"/>
    <x v="0"/>
  </r>
  <r>
    <s v="       104663"/>
    <s v="104663"/>
    <s v="       101482"/>
    <s v="RAČ.COMPAQ 7300 ELITE"/>
    <x v="2"/>
    <s v="16.07.12"/>
    <s v="01.08.12"/>
    <n v="25"/>
    <n v="1"/>
    <n v="6321.6"/>
    <n v="6321.6"/>
    <n v="0"/>
    <n v="2528.6400000000003"/>
    <x v="0"/>
  </r>
  <r>
    <s v="       104664"/>
    <s v="104664"/>
    <s v="       101300"/>
    <s v="Pokretna kazeta"/>
    <x v="1"/>
    <s v="29.08.12"/>
    <s v="01.09.12"/>
    <n v="12.5"/>
    <n v="1"/>
    <n v="849.80000000000007"/>
    <n v="849.80000000000007"/>
    <n v="0"/>
    <n v="339.92000000000007"/>
    <x v="0"/>
  </r>
  <r>
    <s v="       104665"/>
    <s v="104665"/>
    <s v="       102009"/>
    <s v="STOL RADNI 140x80x72"/>
    <x v="0"/>
    <s v="29.08.12"/>
    <s v="01.09.12"/>
    <n v="12.5"/>
    <n v="1"/>
    <n v="1257.08"/>
    <n v="1257.08"/>
    <n v="0"/>
    <n v="502.83199999999999"/>
    <x v="0"/>
  </r>
  <r>
    <s v="       104666"/>
    <s v="104666"/>
    <s v="       101300"/>
    <s v="Pokretna kazeta"/>
    <x v="1"/>
    <s v="29.08.12"/>
    <s v="01.09.12"/>
    <n v="12.5"/>
    <n v="1"/>
    <n v="849.81000000000006"/>
    <n v="849.81000000000006"/>
    <n v="0"/>
    <n v="339.92400000000004"/>
    <x v="0"/>
  </r>
  <r>
    <s v="       104667"/>
    <s v="104667"/>
    <s v="       102009"/>
    <s v="STOL RADNI 140x80x72"/>
    <x v="0"/>
    <s v="29.08.12"/>
    <s v="01.09.12"/>
    <n v="12.5"/>
    <n v="1"/>
    <n v="1257.07"/>
    <n v="1257.07"/>
    <n v="0"/>
    <n v="502.82799999999997"/>
    <x v="0"/>
  </r>
  <r>
    <s v="       104669"/>
    <s v="104669"/>
    <s v="       101528"/>
    <s v="RAČ.MB INTEL DP35DPM"/>
    <x v="2"/>
    <s v="17.10.07"/>
    <s v="01.11.07"/>
    <n v="25"/>
    <n v="1"/>
    <n v="6126.41"/>
    <n v="6126.41"/>
    <n v="0"/>
    <n v="2450.5639999999999"/>
    <x v="0"/>
  </r>
  <r>
    <s v="       104670"/>
    <s v="104670"/>
    <s v="       101300"/>
    <s v="Pokretna kazeta"/>
    <x v="1"/>
    <s v="20.04.06"/>
    <s v="01.05.06"/>
    <n v="12.5"/>
    <n v="1"/>
    <n v="896.46"/>
    <n v="896.46"/>
    <n v="0"/>
    <n v="358.58400000000006"/>
    <x v="0"/>
  </r>
  <r>
    <s v="       104671"/>
    <s v="104671"/>
    <s v="       102210"/>
    <s v="STOLAC UREDSKI CRNO/SIVI"/>
    <x v="0"/>
    <s v="25.10.05"/>
    <s v="01.11.05"/>
    <n v="12.5"/>
    <n v="1"/>
    <n v="763.78"/>
    <n v="763.78"/>
    <n v="0"/>
    <n v="305.512"/>
    <x v="0"/>
  </r>
  <r>
    <s v="       104672"/>
    <s v="104672"/>
    <s v="       100484"/>
    <s v="LANCI*RGNF 1"/>
    <x v="1"/>
    <s v="24.11.03"/>
    <s v="01.12.03"/>
    <n v="20"/>
    <n v="1"/>
    <n v="1183.4000000000001"/>
    <n v="1183.4000000000001"/>
    <n v="0"/>
    <n v="473.36000000000007"/>
    <x v="0"/>
  </r>
  <r>
    <s v="       104673"/>
    <s v="104673"/>
    <s v="       101669"/>
    <s v="ROVER DEFENDER 110td&quot;RGNF"/>
    <x v="5"/>
    <s v="10.02.03"/>
    <s v="01.03.03"/>
    <n v="12.5"/>
    <n v="1"/>
    <n v="301976.19"/>
    <n v="301976.19"/>
    <n v="0"/>
    <n v="120790.47600000001"/>
    <x v="0"/>
  </r>
  <r>
    <s v="       104674"/>
    <s v="104674"/>
    <s v="       100144"/>
    <s v="EKSTENZIOMETAR NerLG-501E"/>
    <x v="1"/>
    <s v="03.02.12"/>
    <s v="01.03.12"/>
    <n v="20"/>
    <n v="1"/>
    <n v="19200.830000000002"/>
    <n v="19200.830000000002"/>
    <n v="0"/>
    <n v="7680.3320000000012"/>
    <x v="0"/>
  </r>
  <r>
    <s v="       104676"/>
    <s v="104676"/>
    <s v="       102479"/>
    <s v="UREĐ.ZA SATELITSKO POZICI"/>
    <x v="1"/>
    <s v="02.11.12"/>
    <s v="01.12.12"/>
    <n v="20"/>
    <n v="1"/>
    <n v="78977.64"/>
    <n v="78977.64"/>
    <n v="0"/>
    <n v="31591.056"/>
    <x v="0"/>
  </r>
  <r>
    <s v="       104677"/>
    <s v="104677"/>
    <s v="       100295"/>
    <s v="HIGROSTAT IGR35F  (donac."/>
    <x v="1"/>
    <s v="23.10.12"/>
    <s v="01.11.12"/>
    <n v="20"/>
    <n v="1"/>
    <n v="436.67"/>
    <n v="436.67"/>
    <n v="0"/>
    <n v="174.66800000000001"/>
    <x v="0"/>
  </r>
  <r>
    <s v="       104678"/>
    <s v="104678"/>
    <s v="       102392"/>
    <s v="TERMOST.ZA KONTR.GRIJANJA"/>
    <x v="1"/>
    <s v="23.10.12"/>
    <s v="01.11.12"/>
    <n v="20"/>
    <n v="1"/>
    <n v="124.48"/>
    <n v="124.48"/>
    <n v="0"/>
    <n v="49.792000000000002"/>
    <x v="0"/>
  </r>
  <r>
    <s v="       104679"/>
    <s v="104679"/>
    <s v="       102320"/>
    <s v="STUP S POSTOLJEM POCINČAN"/>
    <x v="0"/>
    <s v="31.12.13"/>
    <s v="01.01.14"/>
    <n v="20"/>
    <n v="1"/>
    <n v="2362.4"/>
    <n v="2362.4"/>
    <n v="0"/>
    <n v="944.96"/>
    <x v="0"/>
  </r>
  <r>
    <s v="       104680"/>
    <s v="104680"/>
    <s v="       100144"/>
    <s v="EKSTENZIOMETAR NerLG-501E"/>
    <x v="1"/>
    <s v="03.02.12"/>
    <s v="01.03.12"/>
    <n v="20"/>
    <n v="1"/>
    <n v="19200.830000000002"/>
    <n v="19200.830000000002"/>
    <n v="0"/>
    <n v="7680.3320000000012"/>
    <x v="0"/>
  </r>
  <r>
    <s v="       104681"/>
    <s v="104681"/>
    <s v="       100144"/>
    <s v="EKSTENZIOMETAR NerLG-501E"/>
    <x v="1"/>
    <s v="03.02.12"/>
    <s v="01.03.12"/>
    <n v="20"/>
    <n v="1"/>
    <n v="19200.84"/>
    <n v="19200.84"/>
    <n v="0"/>
    <n v="7680.3360000000002"/>
    <x v="0"/>
  </r>
  <r>
    <s v="       104682"/>
    <s v="104682"/>
    <s v="       102320"/>
    <s v="STUP S POSTOLJEM POCINČAN"/>
    <x v="0"/>
    <s v="31.12.13"/>
    <s v="01.01.14"/>
    <n v="20"/>
    <n v="1"/>
    <n v="2362.4"/>
    <n v="2362.4"/>
    <n v="0"/>
    <n v="944.96"/>
    <x v="0"/>
  </r>
  <r>
    <s v="       104683"/>
    <s v="104683"/>
    <s v="       100146"/>
    <s v="EKSTENZIOMETAR NetLG-510E"/>
    <x v="1"/>
    <s v="02.11.12"/>
    <s v="01.12.12"/>
    <n v="20"/>
    <n v="1"/>
    <n v="19083.64"/>
    <n v="19083.64"/>
    <n v="0"/>
    <n v="7633.4560000000001"/>
    <x v="0"/>
  </r>
  <r>
    <s v="       104684"/>
    <s v="104684"/>
    <s v="       100147"/>
    <s v="EKSTENZOMETAR+KUTIJA (don"/>
    <x v="1"/>
    <s v="31.12.13"/>
    <s v="01.01.14"/>
    <n v="20"/>
    <n v="1"/>
    <n v="14985.11"/>
    <n v="14985.11"/>
    <n v="0"/>
    <n v="5994.0440000000008"/>
    <x v="0"/>
  </r>
  <r>
    <s v="       104685"/>
    <s v="104685"/>
    <s v="       102320"/>
    <s v="STUP S POSTOLJEM POCINČAN"/>
    <x v="0"/>
    <s v="31.12.13"/>
    <s v="01.01.14"/>
    <n v="20"/>
    <n v="1"/>
    <n v="2362.4"/>
    <n v="2362.4"/>
    <n v="0"/>
    <n v="944.96"/>
    <x v="0"/>
  </r>
  <r>
    <s v="       104686"/>
    <s v="104686"/>
    <s v="       100147"/>
    <s v="EKSTENZOMETAR+KUTIJA (don"/>
    <x v="1"/>
    <s v="31.12.13"/>
    <s v="01.01.14"/>
    <n v="20"/>
    <n v="1"/>
    <n v="14985.11"/>
    <n v="14985.11"/>
    <n v="0"/>
    <n v="5994.0440000000008"/>
    <x v="0"/>
  </r>
  <r>
    <s v="       104687"/>
    <s v="104687"/>
    <s v="       100147"/>
    <s v="EKSTENZOMETAR+KUTIJA (don"/>
    <x v="1"/>
    <s v="31.12.13"/>
    <s v="01.01.14"/>
    <n v="20"/>
    <n v="1"/>
    <n v="14985.11"/>
    <n v="14985.11"/>
    <n v="0"/>
    <n v="5994.0440000000008"/>
    <x v="0"/>
  </r>
  <r>
    <s v="       104688"/>
    <s v="104688"/>
    <s v="       102320"/>
    <s v="STUP S POSTOLJEM POCINČAN"/>
    <x v="0"/>
    <s v="31.12.13"/>
    <s v="01.01.14"/>
    <n v="20"/>
    <n v="1"/>
    <n v="2362.4"/>
    <n v="2362.4"/>
    <n v="0"/>
    <n v="944.96"/>
    <x v="0"/>
  </r>
  <r>
    <s v="       104689"/>
    <s v="104689"/>
    <s v="       102320"/>
    <s v="STUP S POSTOLJEM POCINČAN"/>
    <x v="0"/>
    <s v="31.12.13"/>
    <s v="01.01.14"/>
    <n v="20"/>
    <n v="1"/>
    <n v="2362.4"/>
    <n v="2362.4"/>
    <n v="0"/>
    <n v="944.96"/>
    <x v="0"/>
  </r>
  <r>
    <s v="       104690"/>
    <s v="104690"/>
    <s v="       102320"/>
    <s v="STUP S POSTOLJEM POCINČAN"/>
    <x v="0"/>
    <s v="31.12.13"/>
    <s v="01.01.14"/>
    <n v="20"/>
    <n v="1"/>
    <n v="2362.4"/>
    <n v="2362.4"/>
    <n v="0"/>
    <n v="944.96"/>
    <x v="0"/>
  </r>
  <r>
    <s v="       104742"/>
    <s v="104742"/>
    <s v="       100420"/>
    <s v="KOMPAS BRUNTON TRANSIT"/>
    <x v="1"/>
    <s v="23.05.07"/>
    <s v="01.06.07"/>
    <n v="20"/>
    <n v="1"/>
    <n v="2308.2400000000002"/>
    <n v="2308.2400000000002"/>
    <n v="0"/>
    <n v="923.29600000000016"/>
    <x v="0"/>
  </r>
  <r>
    <s v="       104743"/>
    <s v="104743"/>
    <s v="       100420"/>
    <s v="KOMPAS BRUNTON TRANSIT"/>
    <x v="1"/>
    <s v="23.05.07"/>
    <s v="01.06.07"/>
    <n v="20"/>
    <n v="1"/>
    <n v="2308.2400000000002"/>
    <n v="2308.2400000000002"/>
    <n v="0"/>
    <n v="923.29600000000016"/>
    <x v="0"/>
  </r>
  <r>
    <s v="       104744"/>
    <s v="104744"/>
    <s v="       100420"/>
    <s v="KOMPAS BRUNTON TRANSIT"/>
    <x v="1"/>
    <s v="23.05.07"/>
    <s v="01.06.07"/>
    <n v="20"/>
    <n v="1"/>
    <n v="2308.2400000000002"/>
    <n v="2308.2400000000002"/>
    <n v="0"/>
    <n v="923.29600000000016"/>
    <x v="0"/>
  </r>
  <r>
    <s v="       104745"/>
    <s v="104745"/>
    <s v="       100419"/>
    <s v="KOMPAS Breithaupt-GEKOM"/>
    <x v="1"/>
    <s v="31.12.04"/>
    <s v="01.01.05"/>
    <n v="20"/>
    <n v="1"/>
    <n v="3612.42"/>
    <n v="3612.42"/>
    <n v="0"/>
    <n v="1444.9680000000001"/>
    <x v="0"/>
  </r>
  <r>
    <s v="       104746"/>
    <s v="104746"/>
    <s v="       100419"/>
    <s v="KOMPAS Breithaupt-GEKOM"/>
    <x v="1"/>
    <s v="31.12.04"/>
    <s v="01.01.05"/>
    <n v="20"/>
    <n v="1"/>
    <n v="3612.42"/>
    <n v="3612.42"/>
    <n v="0"/>
    <n v="1444.9680000000001"/>
    <x v="0"/>
  </r>
  <r>
    <s v="       104747"/>
    <s v="104747"/>
    <s v="       100419"/>
    <s v="KOMPAS Breithaupt-GEKOM"/>
    <x v="1"/>
    <s v="31.12.04"/>
    <s v="01.01.05"/>
    <n v="20"/>
    <n v="1"/>
    <n v="3612.42"/>
    <n v="3612.42"/>
    <n v="0"/>
    <n v="1444.9680000000001"/>
    <x v="0"/>
  </r>
  <r>
    <s v="       104748"/>
    <s v="104748"/>
    <s v="       100419"/>
    <s v="KOMPAS Breithaupt-GEKOM"/>
    <x v="1"/>
    <s v="31.12.04"/>
    <s v="01.01.05"/>
    <n v="20"/>
    <n v="1"/>
    <n v="3612.42"/>
    <n v="3612.42"/>
    <n v="0"/>
    <n v="1444.9680000000001"/>
    <x v="0"/>
  </r>
  <r>
    <s v="       104749"/>
    <s v="104749"/>
    <s v="       100419"/>
    <s v="KOMPAS Breithaupt-GEKOM"/>
    <x v="1"/>
    <s v="31.12.04"/>
    <s v="01.01.05"/>
    <n v="20"/>
    <n v="1"/>
    <n v="3612.42"/>
    <n v="3612.42"/>
    <n v="0"/>
    <n v="1444.9680000000001"/>
    <x v="0"/>
  </r>
  <r>
    <s v="       104750"/>
    <s v="104750"/>
    <s v="       100419"/>
    <s v="KOMPAS Breithaupt-GEKOM"/>
    <x v="1"/>
    <s v="31.12.04"/>
    <s v="01.01.05"/>
    <n v="20"/>
    <n v="1"/>
    <n v="3612.42"/>
    <n v="3612.42"/>
    <n v="0"/>
    <n v="1444.9680000000001"/>
    <x v="0"/>
  </r>
  <r>
    <s v="       104751"/>
    <s v="104751"/>
    <s v="       100419"/>
    <s v="KOMPAS Breithaupt-GEKOM"/>
    <x v="1"/>
    <s v="31.12.04"/>
    <s v="01.01.05"/>
    <n v="20"/>
    <n v="1"/>
    <n v="3612.42"/>
    <n v="3612.42"/>
    <n v="0"/>
    <n v="1444.9680000000001"/>
    <x v="0"/>
  </r>
  <r>
    <s v="       104752"/>
    <s v="104752"/>
    <s v="       100419"/>
    <s v="KOMPAS Breithaupt-GEKOM"/>
    <x v="1"/>
    <s v="31.12.04"/>
    <s v="01.01.05"/>
    <n v="20"/>
    <n v="1"/>
    <n v="3612.42"/>
    <n v="3612.42"/>
    <n v="0"/>
    <n v="1444.9680000000001"/>
    <x v="0"/>
  </r>
  <r>
    <s v="       104753"/>
    <s v="104753"/>
    <s v="       100419"/>
    <s v="KOMPAS Breithaupt-GEKOM"/>
    <x v="1"/>
    <s v="31.12.04"/>
    <s v="01.01.05"/>
    <n v="20"/>
    <n v="1"/>
    <n v="3612.42"/>
    <n v="3612.42"/>
    <n v="0"/>
    <n v="1444.9680000000001"/>
    <x v="0"/>
  </r>
  <r>
    <s v="       104774"/>
    <s v="104774"/>
    <s v="       101300"/>
    <s v="Pokretna kazeta"/>
    <x v="1"/>
    <s v="17.09.08"/>
    <s v="01.10.08"/>
    <n v="12.5"/>
    <n v="1"/>
    <n v="1101.51"/>
    <n v="1101.51"/>
    <n v="0"/>
    <n v="440.60400000000004"/>
    <x v="0"/>
  </r>
  <r>
    <s v="       104776"/>
    <s v="104776"/>
    <s v="       102150"/>
    <s v="Stolac konferenc."/>
    <x v="0"/>
    <s v="17.09.08"/>
    <s v="01.10.08"/>
    <n v="12.5"/>
    <n v="1"/>
    <n v="317.32"/>
    <n v="317.32"/>
    <n v="0"/>
    <n v="126.928"/>
    <x v="0"/>
  </r>
  <r>
    <s v="       104777"/>
    <s v="104777"/>
    <s v="       102150"/>
    <s v="Stolac konferenc."/>
    <x v="0"/>
    <s v="17.09.08"/>
    <s v="01.10.08"/>
    <n v="12.5"/>
    <n v="1"/>
    <n v="317.32"/>
    <n v="317.32"/>
    <n v="0"/>
    <n v="126.928"/>
    <x v="0"/>
  </r>
  <r>
    <s v="       104778"/>
    <s v="104778"/>
    <s v="       102150"/>
    <s v="Stolac konferenc."/>
    <x v="0"/>
    <s v="17.09.08"/>
    <s v="01.10.08"/>
    <n v="12.5"/>
    <n v="1"/>
    <n v="317.32"/>
    <n v="317.32"/>
    <n v="0"/>
    <n v="126.928"/>
    <x v="0"/>
  </r>
  <r>
    <s v="       104779"/>
    <s v="104779"/>
    <s v="       102585"/>
    <s v="VJEŠALICA"/>
    <x v="1"/>
    <s v="17.09.08"/>
    <s v="01.10.08"/>
    <n v="12.5"/>
    <n v="1"/>
    <n v="366.73"/>
    <n v="366.73"/>
    <n v="0"/>
    <n v="146.69200000000001"/>
    <x v="0"/>
  </r>
  <r>
    <s v="       104780"/>
    <s v="104780"/>
    <s v="       100956"/>
    <s v="ORMAR NISKI DR.VRATA C551"/>
    <x v="0"/>
    <s v="17.09.08"/>
    <s v="01.10.08"/>
    <n v="12.5"/>
    <n v="1"/>
    <n v="1323.75"/>
    <n v="1323.75"/>
    <n v="0"/>
    <n v="529.5"/>
    <x v="0"/>
  </r>
  <r>
    <s v="       104781"/>
    <s v="104781"/>
    <s v="       100956"/>
    <s v="ORMAR NISKI DR.VRATA C551"/>
    <x v="0"/>
    <s v="17.09.08"/>
    <s v="01.10.08"/>
    <n v="12.5"/>
    <n v="1"/>
    <n v="1323.75"/>
    <n v="1323.75"/>
    <n v="0"/>
    <n v="529.5"/>
    <x v="0"/>
  </r>
  <r>
    <s v="       104782"/>
    <s v="104782"/>
    <s v="       101039"/>
    <s v="ORMAR VISOKI DR.VRATA 591"/>
    <x v="0"/>
    <s v="17.09.08"/>
    <s v="01.10.08"/>
    <n v="12.5"/>
    <n v="1"/>
    <n v="3520.33"/>
    <n v="3520.33"/>
    <n v="0"/>
    <n v="1408.1320000000001"/>
    <x v="0"/>
  </r>
  <r>
    <s v="       104783"/>
    <s v="104783"/>
    <s v="       101039"/>
    <s v="ORMAR VISOKI DR.VRATA 591"/>
    <x v="0"/>
    <s v="17.09.08"/>
    <s v="01.10.08"/>
    <n v="12.5"/>
    <n v="1"/>
    <n v="3520.33"/>
    <n v="3520.33"/>
    <n v="0"/>
    <n v="1408.1320000000001"/>
    <x v="0"/>
  </r>
  <r>
    <s v="       104784"/>
    <s v="104784"/>
    <s v="       101038"/>
    <s v="ORMAR VISOKI DR.+STAK.594"/>
    <x v="0"/>
    <s v="17.09.08"/>
    <s v="01.10.08"/>
    <n v="12.5"/>
    <n v="1"/>
    <n v="3101.63"/>
    <n v="3101.63"/>
    <n v="0"/>
    <n v="1240.652"/>
    <x v="0"/>
  </r>
  <r>
    <s v="       104785"/>
    <s v="104785"/>
    <s v="       101038"/>
    <s v="ORMAR VISOKI DR.+STAK.594"/>
    <x v="0"/>
    <s v="17.09.08"/>
    <s v="01.10.08"/>
    <n v="12.5"/>
    <n v="1"/>
    <n v="3101.63"/>
    <n v="3101.63"/>
    <n v="0"/>
    <n v="1240.652"/>
    <x v="0"/>
  </r>
  <r>
    <s v="       104786"/>
    <s v="104786"/>
    <s v="       102058"/>
    <s v="STOL RADNI S KUT.DODATKOM"/>
    <x v="0"/>
    <s v="17.09.08"/>
    <s v="01.10.08"/>
    <n v="12.5"/>
    <n v="1"/>
    <n v="2132.8000000000002"/>
    <n v="2132.8000000000002"/>
    <n v="0"/>
    <n v="853.12000000000012"/>
    <x v="0"/>
  </r>
  <r>
    <s v="       104787"/>
    <s v="104787"/>
    <s v="       102000"/>
    <s v="STOL RADNI  C 505"/>
    <x v="0"/>
    <s v="17.09.08"/>
    <s v="01.10.08"/>
    <n v="12.5"/>
    <n v="1"/>
    <n v="1645.89"/>
    <n v="1645.89"/>
    <n v="0"/>
    <n v="658.35600000000011"/>
    <x v="0"/>
  </r>
  <r>
    <s v="       104789"/>
    <s v="104789"/>
    <s v="       100655"/>
    <s v="MONITOR 24&quot; HP LA2405wg"/>
    <x v="2"/>
    <s v="20.10.10"/>
    <s v="01.11.10"/>
    <n v="25"/>
    <n v="1"/>
    <n v="2197.9500000000003"/>
    <n v="2197.9500000000003"/>
    <n v="0"/>
    <n v="879.18000000000018"/>
    <x v="0"/>
  </r>
  <r>
    <s v="       104791"/>
    <s v="104791"/>
    <s v="       101499"/>
    <s v="RAČ.HP PRODESK 490 G2"/>
    <x v="2"/>
    <s v="11.12.14"/>
    <s v="01.01.15"/>
    <n v="25"/>
    <n v="1"/>
    <n v="6612.5"/>
    <n v="6612.5"/>
    <n v="0"/>
    <n v="2645"/>
    <x v="0"/>
  </r>
  <r>
    <s v="       104792"/>
    <s v="104792"/>
    <s v="       101633"/>
    <s v="RADIJATOR ULJNI"/>
    <x v="1"/>
    <s v="01.01.97"/>
    <s v="01.02.97"/>
    <n v="20"/>
    <n v="1"/>
    <n v="523.22"/>
    <n v="523.22"/>
    <n v="0"/>
    <n v="209.28800000000001"/>
    <x v="0"/>
  </r>
  <r>
    <s v="       104793"/>
    <s v="104793"/>
    <s v="       101471"/>
    <s v="RAČ. PRODESK 490 G2"/>
    <x v="2"/>
    <s v="11.12.14"/>
    <s v="01.01.15"/>
    <n v="25"/>
    <n v="1"/>
    <n v="8375"/>
    <n v="8375"/>
    <n v="0"/>
    <n v="3350"/>
    <x v="0"/>
  </r>
  <r>
    <s v="       104794"/>
    <s v="104794"/>
    <s v="       101526"/>
    <s v="RAČ.INTEL33*RGNF Tip 15 *"/>
    <x v="2"/>
    <s v="29.10.09"/>
    <s v="01.11.09"/>
    <n v="25"/>
    <n v="1"/>
    <n v="5289"/>
    <n v="5289"/>
    <n v="0"/>
    <n v="2115.6"/>
    <x v="0"/>
  </r>
  <r>
    <s v="       104796"/>
    <s v="104796"/>
    <s v="       101222"/>
    <s v="PISAČ HP LASERJET 1020USB"/>
    <x v="2"/>
    <s v="05.04.07"/>
    <s v="01.05.07"/>
    <n v="25"/>
    <n v="1"/>
    <n v="1283.79"/>
    <n v="1283.79"/>
    <n v="0"/>
    <n v="513.51599999999996"/>
    <x v="0"/>
  </r>
  <r>
    <s v="       104797"/>
    <s v="104797"/>
    <s v="       100733"/>
    <s v="MONITOR SONY LCD 17&quot;"/>
    <x v="2"/>
    <s v="09.04.04"/>
    <s v="01.05.04"/>
    <n v="25"/>
    <n v="1"/>
    <n v="4264.3999999999996"/>
    <n v="4264.3999999999996"/>
    <n v="0"/>
    <n v="1705.76"/>
    <x v="0"/>
  </r>
  <r>
    <s v="       104798"/>
    <s v="104798"/>
    <s v="       102120"/>
    <s v="Stolac daktilo"/>
    <x v="0"/>
    <s v="06.04.04"/>
    <s v="01.05.04"/>
    <n v="12.5"/>
    <n v="1"/>
    <n v="1611.8600000000001"/>
    <n v="1611.8600000000001"/>
    <n v="0"/>
    <n v="644.74400000000014"/>
    <x v="0"/>
  </r>
  <r>
    <s v="       104799"/>
    <s v="104799"/>
    <s v="       101684"/>
    <s v="SCANER HP 5530C"/>
    <x v="2"/>
    <s v="29.12.03"/>
    <s v="01.01.04"/>
    <n v="25"/>
    <n v="1"/>
    <n v="2372.9"/>
    <n v="2372.9"/>
    <n v="0"/>
    <n v="949.16000000000008"/>
    <x v="0"/>
  </r>
  <r>
    <s v="       104800"/>
    <s v="104800"/>
    <s v="       101123"/>
    <s v="ORMARIĆ POKRETNI S POLICA"/>
    <x v="0"/>
    <s v="31.10.03"/>
    <s v="01.11.03"/>
    <n v="12.5"/>
    <n v="1"/>
    <n v="1152.9000000000001"/>
    <n v="1152.9000000000001"/>
    <n v="0"/>
    <n v="461.16000000000008"/>
    <x v="0"/>
  </r>
  <r>
    <s v="       104801"/>
    <s v="104801"/>
    <s v="       101122"/>
    <s v="ORMARIĆ POKRETNI S LADIC."/>
    <x v="0"/>
    <s v="31.10.03"/>
    <s v="01.11.03"/>
    <n v="12.5"/>
    <n v="1"/>
    <n v="1494.5"/>
    <n v="1494.5"/>
    <n v="0"/>
    <n v="597.80000000000007"/>
    <x v="0"/>
  </r>
  <r>
    <s v="       104802"/>
    <s v="104802"/>
    <s v="       101997"/>
    <s v="Stol radni"/>
    <x v="0"/>
    <s v="31.10.03"/>
    <s v="01.11.03"/>
    <n v="12.5"/>
    <n v="1"/>
    <n v="1317.6000000000001"/>
    <n v="1317.6000000000001"/>
    <n v="0"/>
    <n v="527.04000000000008"/>
    <x v="0"/>
  </r>
  <r>
    <s v="       104803"/>
    <s v="104803"/>
    <s v="       101655"/>
    <s v="Regal"/>
    <x v="0"/>
    <s v="31.10.03"/>
    <s v="01.11.03"/>
    <n v="12.5"/>
    <n v="1"/>
    <n v="4489.6000000000004"/>
    <n v="4489.6000000000004"/>
    <n v="0"/>
    <n v="1795.8400000000001"/>
    <x v="0"/>
  </r>
  <r>
    <s v="       104804"/>
    <s v="104804"/>
    <s v="       100651"/>
    <s v="MONITOR 24&quot; DELL U2412M"/>
    <x v="2"/>
    <s v="11.12.14"/>
    <s v="01.01.15"/>
    <n v="25"/>
    <n v="1"/>
    <n v="2036.25"/>
    <n v="2036.25"/>
    <n v="0"/>
    <n v="814.5"/>
    <x v="0"/>
  </r>
  <r>
    <s v="       104805"/>
    <s v="104805"/>
    <s v="       102195"/>
    <s v="STOLAC UREDSKI"/>
    <x v="0"/>
    <s v="27.07.11"/>
    <s v="01.08.11"/>
    <n v="12.5"/>
    <n v="1"/>
    <n v="855.31000000000006"/>
    <n v="855.31000000000006"/>
    <n v="0"/>
    <n v="342.12400000000002"/>
    <x v="0"/>
  </r>
  <r>
    <s v="       104806"/>
    <s v="104806"/>
    <s v="       100667"/>
    <s v="MONITOR ASUS 19&quot;"/>
    <x v="2"/>
    <s v="02.03.09"/>
    <s v="01.04.09"/>
    <n v="25"/>
    <n v="1"/>
    <n v="1098"/>
    <n v="1098"/>
    <n v="0"/>
    <n v="439.20000000000005"/>
    <x v="0"/>
  </r>
  <r>
    <s v="       104807"/>
    <s v="104807"/>
    <s v="       100667"/>
    <s v="MONITOR ASUS 19&quot;"/>
    <x v="2"/>
    <s v="02.03.09"/>
    <s v="01.04.09"/>
    <n v="25"/>
    <n v="1"/>
    <n v="1098"/>
    <n v="1098"/>
    <n v="0"/>
    <n v="439.20000000000005"/>
    <x v="0"/>
  </r>
  <r>
    <s v="       104808"/>
    <s v="104808"/>
    <s v="       101513"/>
    <s v="RAČ.INTEL G33*RGNF Tip15"/>
    <x v="2"/>
    <s v="02.03.09"/>
    <s v="01.04.09"/>
    <n v="25"/>
    <n v="1"/>
    <n v="5978"/>
    <n v="5978"/>
    <n v="0"/>
    <n v="2391.2000000000003"/>
    <x v="0"/>
  </r>
  <r>
    <s v="       104809"/>
    <s v="104809"/>
    <s v="       101123"/>
    <s v="ORMARIĆ POKRETNI S POLICA"/>
    <x v="0"/>
    <s v="31.10.03"/>
    <s v="01.11.03"/>
    <n v="12.5"/>
    <n v="1"/>
    <n v="1152.9000000000001"/>
    <n v="1152.9000000000001"/>
    <n v="0"/>
    <n v="461.16000000000008"/>
    <x v="0"/>
  </r>
  <r>
    <s v="       104810"/>
    <s v="104810"/>
    <s v="       101122"/>
    <s v="ORMARIĆ POKRETNI S LADIC."/>
    <x v="0"/>
    <s v="31.10.03"/>
    <s v="01.11.03"/>
    <n v="12.5"/>
    <n v="1"/>
    <n v="1494.5"/>
    <n v="1494.5"/>
    <n v="0"/>
    <n v="597.80000000000007"/>
    <x v="0"/>
  </r>
  <r>
    <s v="       104811"/>
    <s v="104811"/>
    <s v="       101997"/>
    <s v="Stol radni"/>
    <x v="0"/>
    <s v="31.10.03"/>
    <s v="01.11.03"/>
    <n v="12.5"/>
    <n v="1"/>
    <n v="1317.6000000000001"/>
    <n v="1317.6000000000001"/>
    <n v="0"/>
    <n v="527.04000000000008"/>
    <x v="0"/>
  </r>
  <r>
    <s v="       104816"/>
    <s v="104816"/>
    <s v="       100652"/>
    <s v="MONITOR 24&quot; DELL U2413"/>
    <x v="2"/>
    <s v="20.06.14"/>
    <s v="01.07.14"/>
    <n v="25"/>
    <n v="1"/>
    <n v="3939.39"/>
    <n v="3939.39"/>
    <n v="0"/>
    <n v="1575.7560000000001"/>
    <x v="0"/>
  </r>
  <r>
    <s v="       104817"/>
    <s v="104817"/>
    <s v="       101553"/>
    <s v="RAČUNALO ASUS P9X79"/>
    <x v="2"/>
    <s v="15.05.14"/>
    <s v="01.06.14"/>
    <n v="25"/>
    <n v="1"/>
    <n v="22902.15"/>
    <n v="22902.15"/>
    <n v="0"/>
    <n v="9160.86"/>
    <x v="0"/>
  </r>
  <r>
    <s v="       104818"/>
    <s v="104818"/>
    <s v="       102479"/>
    <s v="UREĐ.ZA SATELITSKO POZICI"/>
    <x v="1"/>
    <s v="02.11.12"/>
    <s v="01.12.12"/>
    <n v="20"/>
    <n v="1"/>
    <n v="78977.69"/>
    <n v="78977.69"/>
    <n v="0"/>
    <n v="31591.076000000001"/>
    <x v="0"/>
  </r>
  <r>
    <s v="       104819"/>
    <s v="104819"/>
    <s v="       100296"/>
    <s v="HIGROSTAT IGR35F (donac.J"/>
    <x v="1"/>
    <s v="23.10.12"/>
    <s v="01.11.12"/>
    <n v="20"/>
    <n v="1"/>
    <n v="436.66"/>
    <n v="436.66"/>
    <n v="0"/>
    <n v="174.66400000000002"/>
    <x v="0"/>
  </r>
  <r>
    <s v="       104820"/>
    <s v="104820"/>
    <s v="       102392"/>
    <s v="TERMOST.ZA KONTR.GRIJANJA"/>
    <x v="1"/>
    <s v="23.10.12"/>
    <s v="01.11.12"/>
    <n v="20"/>
    <n v="1"/>
    <n v="124.49000000000001"/>
    <n v="124.49000000000001"/>
    <n v="0"/>
    <n v="49.796000000000006"/>
    <x v="0"/>
  </r>
  <r>
    <s v="       104821"/>
    <s v="104821"/>
    <s v="       102318"/>
    <s v="STUP POCINČANI SA SAMOZAK"/>
    <x v="1"/>
    <s v="02.11.12"/>
    <s v="01.12.12"/>
    <n v="20"/>
    <n v="1"/>
    <n v="1967.97"/>
    <n v="1967.97"/>
    <n v="0"/>
    <n v="787.1880000000001"/>
    <x v="0"/>
  </r>
  <r>
    <s v="       104822"/>
    <s v="104822"/>
    <s v="       102479"/>
    <s v="UREĐ.ZA SATELITSKO POZICI"/>
    <x v="1"/>
    <s v="02.11.12"/>
    <s v="01.12.12"/>
    <n v="20"/>
    <n v="1"/>
    <n v="78977.69"/>
    <n v="78977.69"/>
    <n v="0"/>
    <n v="31591.076000000001"/>
    <x v="0"/>
  </r>
  <r>
    <s v="       104823"/>
    <s v="104823"/>
    <s v="       100296"/>
    <s v="HIGROSTAT IGR35F (donac.J"/>
    <x v="1"/>
    <s v="23.10.12"/>
    <s v="01.11.12"/>
    <n v="20"/>
    <n v="1"/>
    <n v="436.66"/>
    <n v="436.66"/>
    <n v="0"/>
    <n v="174.66400000000002"/>
    <x v="0"/>
  </r>
  <r>
    <s v="       104824"/>
    <s v="104824"/>
    <s v="       102392"/>
    <s v="TERMOST.ZA KONTR.GRIJANJA"/>
    <x v="1"/>
    <s v="23.10.12"/>
    <s v="01.11.12"/>
    <n v="20"/>
    <n v="1"/>
    <n v="124.49000000000001"/>
    <n v="124.49000000000001"/>
    <n v="0"/>
    <n v="49.796000000000006"/>
    <x v="0"/>
  </r>
  <r>
    <s v="       104825"/>
    <s v="104825"/>
    <s v="       102318"/>
    <s v="STUP POCINČANI SA SAMOZAK"/>
    <x v="1"/>
    <s v="02.11.12"/>
    <s v="01.12.12"/>
    <n v="20"/>
    <n v="1"/>
    <n v="1967.97"/>
    <n v="1967.97"/>
    <n v="0"/>
    <n v="787.1880000000001"/>
    <x v="0"/>
  </r>
  <r>
    <s v="       104826"/>
    <s v="104826"/>
    <s v="       102479"/>
    <s v="UREĐ.ZA SATELITSKO POZICI"/>
    <x v="1"/>
    <s v="02.11.12"/>
    <s v="01.12.12"/>
    <n v="20"/>
    <n v="1"/>
    <n v="78977.69"/>
    <n v="78977.69"/>
    <n v="0"/>
    <n v="31591.076000000001"/>
    <x v="0"/>
  </r>
  <r>
    <s v="       104827"/>
    <s v="104827"/>
    <s v="       100295"/>
    <s v="HIGROSTAT IGR35F  (donac."/>
    <x v="1"/>
    <s v="23.10.12"/>
    <s v="01.11.12"/>
    <n v="20"/>
    <n v="1"/>
    <n v="436.66"/>
    <n v="436.66"/>
    <n v="0"/>
    <n v="174.66400000000002"/>
    <x v="0"/>
  </r>
  <r>
    <s v="       104828"/>
    <s v="104828"/>
    <s v="       102392"/>
    <s v="TERMOST.ZA KONTR.GRIJANJA"/>
    <x v="1"/>
    <s v="23.10.12"/>
    <s v="01.11.12"/>
    <n v="20"/>
    <n v="1"/>
    <n v="124.49000000000001"/>
    <n v="124.49000000000001"/>
    <n v="0"/>
    <n v="49.796000000000006"/>
    <x v="0"/>
  </r>
  <r>
    <s v="       104829"/>
    <s v="104829"/>
    <s v="       102318"/>
    <s v="STUP POCINČANI SA SAMOZAK"/>
    <x v="1"/>
    <s v="02.11.12"/>
    <s v="01.12.12"/>
    <n v="20"/>
    <n v="1"/>
    <n v="1967.97"/>
    <n v="1967.97"/>
    <n v="0"/>
    <n v="787.1880000000001"/>
    <x v="0"/>
  </r>
  <r>
    <s v="       104830"/>
    <s v="104830"/>
    <s v="       102479"/>
    <s v="UREĐ.ZA SATELITSKO POZICI"/>
    <x v="1"/>
    <s v="02.11.12"/>
    <s v="01.12.12"/>
    <n v="20"/>
    <n v="1"/>
    <n v="78977.69"/>
    <n v="78977.69"/>
    <n v="0"/>
    <n v="31591.076000000001"/>
    <x v="0"/>
  </r>
  <r>
    <s v="       104831"/>
    <s v="104831"/>
    <s v="       100295"/>
    <s v="HIGROSTAT IGR35F  (donac."/>
    <x v="1"/>
    <s v="23.10.12"/>
    <s v="01.11.12"/>
    <n v="20"/>
    <n v="1"/>
    <n v="436.66"/>
    <n v="436.66"/>
    <n v="0"/>
    <n v="174.66400000000002"/>
    <x v="0"/>
  </r>
  <r>
    <s v="       104832"/>
    <s v="104832"/>
    <s v="       102392"/>
    <s v="TERMOST.ZA KONTR.GRIJANJA"/>
    <x v="1"/>
    <s v="23.10.12"/>
    <s v="01.11.12"/>
    <n v="20"/>
    <n v="1"/>
    <n v="124.49000000000001"/>
    <n v="124.49000000000001"/>
    <n v="0"/>
    <n v="49.796000000000006"/>
    <x v="0"/>
  </r>
  <r>
    <s v="       104833"/>
    <s v="104833"/>
    <s v="       100144"/>
    <s v="EKSTENZIOMETAR NerLG-501E"/>
    <x v="1"/>
    <s v="03.02.12"/>
    <s v="01.03.12"/>
    <n v="20"/>
    <n v="1"/>
    <n v="19200.830000000002"/>
    <n v="19200.830000000002"/>
    <n v="0"/>
    <n v="7680.3320000000012"/>
    <x v="0"/>
  </r>
  <r>
    <s v="       104834"/>
    <s v="104834"/>
    <s v="       100079"/>
    <s v="BUŠOTINA B-6 dub.2,5m  (d"/>
    <x v="1"/>
    <s v="06.12.12"/>
    <s v="01.01.13"/>
    <n v="20"/>
    <n v="1"/>
    <n v="1767.5"/>
    <n v="1767.5"/>
    <n v="0"/>
    <n v="707"/>
    <x v="0"/>
  </r>
  <r>
    <s v="       104835"/>
    <s v="104835"/>
    <s v="       102318"/>
    <s v="STUP POCINČANI SA SAMOZAK"/>
    <x v="1"/>
    <s v="02.11.12"/>
    <s v="01.12.12"/>
    <n v="20"/>
    <n v="1"/>
    <n v="1967.97"/>
    <n v="1967.97"/>
    <n v="0"/>
    <n v="787.1880000000001"/>
    <x v="0"/>
  </r>
  <r>
    <s v="       104836"/>
    <s v="104836"/>
    <s v="       102318"/>
    <s v="STUP POCINČANI SA SAMOZAK"/>
    <x v="1"/>
    <s v="02.11.12"/>
    <s v="01.12.12"/>
    <n v="20"/>
    <n v="1"/>
    <n v="1967.97"/>
    <n v="1967.97"/>
    <n v="0"/>
    <n v="787.1880000000001"/>
    <x v="0"/>
  </r>
  <r>
    <s v="       104837"/>
    <s v="104837"/>
    <s v="       102479"/>
    <s v="UREĐ.ZA SATELITSKO POZICI"/>
    <x v="1"/>
    <s v="02.11.12"/>
    <s v="01.12.12"/>
    <n v="20"/>
    <n v="1"/>
    <n v="78977.69"/>
    <n v="78977.69"/>
    <n v="0"/>
    <n v="31591.076000000001"/>
    <x v="0"/>
  </r>
  <r>
    <s v="       104838"/>
    <s v="104838"/>
    <s v="       100295"/>
    <s v="HIGROSTAT IGR35F  (donac."/>
    <x v="1"/>
    <s v="23.10.12"/>
    <s v="01.11.12"/>
    <n v="20"/>
    <n v="1"/>
    <n v="436.66"/>
    <n v="436.66"/>
    <n v="0"/>
    <n v="174.66400000000002"/>
    <x v="0"/>
  </r>
  <r>
    <s v="       104839"/>
    <s v="104839"/>
    <s v="       102392"/>
    <s v="TERMOST.ZA KONTR.GRIJANJA"/>
    <x v="1"/>
    <s v="23.10.12"/>
    <s v="01.11.12"/>
    <n v="20"/>
    <n v="1"/>
    <n v="124.49000000000001"/>
    <n v="124.49000000000001"/>
    <n v="0"/>
    <n v="49.796000000000006"/>
    <x v="0"/>
  </r>
  <r>
    <s v="       104840"/>
    <s v="104840"/>
    <s v="       102318"/>
    <s v="STUP POCINČANI SA SAMOZAK"/>
    <x v="1"/>
    <s v="02.11.12"/>
    <s v="01.12.12"/>
    <n v="20"/>
    <n v="1"/>
    <n v="1967.97"/>
    <n v="1967.97"/>
    <n v="0"/>
    <n v="787.1880000000001"/>
    <x v="0"/>
  </r>
  <r>
    <s v="       104841"/>
    <s v="104841"/>
    <s v="       102479"/>
    <s v="UREĐ.ZA SATELITSKO POZICI"/>
    <x v="1"/>
    <s v="02.11.12"/>
    <s v="01.12.12"/>
    <n v="20"/>
    <n v="1"/>
    <n v="78977.680000000008"/>
    <n v="78977.680000000008"/>
    <n v="0"/>
    <n v="31591.072000000004"/>
    <x v="0"/>
  </r>
  <r>
    <s v="       104842"/>
    <s v="104842"/>
    <s v="       100295"/>
    <s v="HIGROSTAT IGR35F  (donac."/>
    <x v="1"/>
    <s v="23.10.12"/>
    <s v="01.11.12"/>
    <n v="20"/>
    <n v="1"/>
    <n v="436.66"/>
    <n v="436.66"/>
    <n v="0"/>
    <n v="174.66400000000002"/>
    <x v="0"/>
  </r>
  <r>
    <s v="       104843"/>
    <s v="104843"/>
    <s v="       102392"/>
    <s v="TERMOST.ZA KONTR.GRIJANJA"/>
    <x v="1"/>
    <s v="23.10.12"/>
    <s v="01.11.12"/>
    <n v="20"/>
    <n v="1"/>
    <n v="124.49000000000001"/>
    <n v="124.49000000000001"/>
    <n v="0"/>
    <n v="49.796000000000006"/>
    <x v="0"/>
  </r>
  <r>
    <s v="       104844"/>
    <s v="104844"/>
    <s v="       102318"/>
    <s v="STUP POCINČANI SA SAMOZAK"/>
    <x v="1"/>
    <s v="02.11.12"/>
    <s v="01.12.12"/>
    <n v="20"/>
    <n v="1"/>
    <n v="1967.98"/>
    <n v="1967.98"/>
    <n v="0"/>
    <n v="787.19200000000001"/>
    <x v="0"/>
  </r>
  <r>
    <s v="       104845"/>
    <s v="104845"/>
    <s v="       102479"/>
    <s v="UREĐ.ZA SATELITSKO POZICI"/>
    <x v="1"/>
    <s v="02.11.12"/>
    <s v="01.12.12"/>
    <n v="20"/>
    <n v="1"/>
    <n v="78977.67"/>
    <n v="78977.67"/>
    <n v="0"/>
    <n v="31591.067999999999"/>
    <x v="0"/>
  </r>
  <r>
    <s v="       104846"/>
    <s v="104846"/>
    <s v="       100295"/>
    <s v="HIGROSTAT IGR35F  (donac."/>
    <x v="1"/>
    <s v="23.10.12"/>
    <s v="01.11.12"/>
    <n v="20"/>
    <n v="1"/>
    <n v="436.66"/>
    <n v="436.66"/>
    <n v="0"/>
    <n v="174.66400000000002"/>
    <x v="0"/>
  </r>
  <r>
    <s v="       104847"/>
    <s v="104847"/>
    <s v="       102392"/>
    <s v="TERMOST.ZA KONTR.GRIJANJA"/>
    <x v="1"/>
    <s v="23.10.12"/>
    <s v="01.11.12"/>
    <n v="20"/>
    <n v="1"/>
    <n v="124.49000000000001"/>
    <n v="124.49000000000001"/>
    <n v="0"/>
    <n v="49.796000000000006"/>
    <x v="0"/>
  </r>
  <r>
    <s v="       104848"/>
    <s v="104848"/>
    <s v="       102319"/>
    <s v="STUP S POSTOLJEM  (don.Ja"/>
    <x v="0"/>
    <s v="31.12.13"/>
    <s v="01.01.14"/>
    <n v="20"/>
    <n v="1"/>
    <n v="2455.61"/>
    <n v="2455.61"/>
    <n v="0"/>
    <n v="982.24400000000014"/>
    <x v="0"/>
  </r>
  <r>
    <s v="       104849"/>
    <s v="104849"/>
    <s v="       102479"/>
    <s v="UREĐ.ZA SATELITSKO POZICI"/>
    <x v="1"/>
    <s v="02.11.12"/>
    <s v="01.12.12"/>
    <n v="20"/>
    <n v="1"/>
    <n v="78977.67"/>
    <n v="78977.67"/>
    <n v="0"/>
    <n v="31591.067999999999"/>
    <x v="0"/>
  </r>
  <r>
    <s v="       104850"/>
    <s v="104850"/>
    <s v="       100075"/>
    <s v="BUŠOTINA B-2 dub.94,7m (d"/>
    <x v="1"/>
    <s v="06.12.12"/>
    <s v="01.01.13"/>
    <n v="20"/>
    <n v="1"/>
    <n v="17337.5"/>
    <n v="17337.5"/>
    <n v="0"/>
    <n v="6935"/>
    <x v="0"/>
  </r>
  <r>
    <s v="       104851"/>
    <s v="104851"/>
    <s v="       100076"/>
    <s v="BUŠOTINA B-3 dub.20,08m ("/>
    <x v="1"/>
    <s v="06.12.12"/>
    <s v="01.01.13"/>
    <n v="20"/>
    <n v="1"/>
    <n v="4737.5"/>
    <n v="4737.5"/>
    <n v="0"/>
    <n v="1895"/>
    <x v="0"/>
  </r>
  <r>
    <s v="       104852"/>
    <s v="104852"/>
    <s v="       100077"/>
    <s v="BUŠOTINA B-4 dub.1,92m (d"/>
    <x v="1"/>
    <s v="06.12.12"/>
    <s v="01.01.13"/>
    <n v="20"/>
    <n v="1"/>
    <n v="1697.5"/>
    <n v="1697.5"/>
    <n v="0"/>
    <n v="679"/>
    <x v="0"/>
  </r>
  <r>
    <s v="       104853"/>
    <s v="104853"/>
    <s v="       100379"/>
    <s v="KIŠOMJER (donac.Japan)"/>
    <x v="1"/>
    <s v="03.02.12"/>
    <s v="01.03.12"/>
    <n v="20"/>
    <n v="1"/>
    <n v="7342.52"/>
    <n v="7342.52"/>
    <n v="0"/>
    <n v="2937.0080000000003"/>
    <x v="0"/>
  </r>
  <r>
    <s v="       104854"/>
    <s v="104854"/>
    <s v="       102450"/>
    <s v="UR.ZA ZAPISIVANJE PODATAK"/>
    <x v="1"/>
    <s v="03.02.12"/>
    <s v="01.03.12"/>
    <n v="20"/>
    <n v="1"/>
    <n v="9030.92"/>
    <n v="9030.92"/>
    <n v="0"/>
    <n v="3612.3680000000004"/>
    <x v="0"/>
  </r>
  <r>
    <s v="       104856"/>
    <s v="104856"/>
    <s v="       102450"/>
    <s v="UR.ZA ZAPISIVANJE PODATAK"/>
    <x v="1"/>
    <s v="03.02.12"/>
    <s v="01.03.12"/>
    <n v="20"/>
    <n v="1"/>
    <n v="9030.92"/>
    <n v="9030.92"/>
    <n v="0"/>
    <n v="3612.3680000000004"/>
    <x v="0"/>
  </r>
  <r>
    <s v="       104857"/>
    <s v="104857"/>
    <s v="       101195"/>
    <s v="PIEZOMETAR S KABLOM 70m"/>
    <x v="1"/>
    <s v="31.12.13"/>
    <s v="01.01.14"/>
    <n v="20"/>
    <n v="1"/>
    <n v="5534.68"/>
    <n v="5534.68"/>
    <n v="0"/>
    <n v="2213.8720000000003"/>
    <x v="0"/>
  </r>
  <r>
    <s v="       104858"/>
    <s v="104858"/>
    <s v="       101194"/>
    <s v="PIEZOMETAR S KABLOM 60m ("/>
    <x v="1"/>
    <s v="31.12.13"/>
    <s v="01.01.14"/>
    <n v="20"/>
    <n v="1"/>
    <n v="5295.51"/>
    <n v="5295.51"/>
    <n v="0"/>
    <n v="2118.2040000000002"/>
    <x v="0"/>
  </r>
  <r>
    <s v="       104859"/>
    <s v="104859"/>
    <s v="       101193"/>
    <s v="PIEZOMETAR S KABLOM 43m"/>
    <x v="1"/>
    <s v="31.12.13"/>
    <s v="01.01.14"/>
    <n v="20"/>
    <n v="1"/>
    <n v="4888.93"/>
    <n v="4888.93"/>
    <n v="0"/>
    <n v="1955.5720000000001"/>
    <x v="0"/>
  </r>
  <r>
    <s v="       104860"/>
    <s v="104860"/>
    <s v="       102448"/>
    <s v="UR.ZA ZAPIS.PODATAKA  (do"/>
    <x v="1"/>
    <s v="31.12.13"/>
    <s v="01.01.14"/>
    <n v="20"/>
    <n v="1"/>
    <n v="7875.02"/>
    <n v="7875.02"/>
    <n v="0"/>
    <n v="3150.0080000000003"/>
    <x v="0"/>
  </r>
  <r>
    <s v="       104861"/>
    <s v="104861"/>
    <s v="       102449"/>
    <s v="UR.ZA ZAPIS.PODATAKA (don"/>
    <x v="1"/>
    <s v="31.12.13"/>
    <s v="01.01.14"/>
    <n v="20"/>
    <n v="1"/>
    <n v="7875.02"/>
    <n v="7875.02"/>
    <n v="0"/>
    <n v="3150.0080000000003"/>
    <x v="0"/>
  </r>
  <r>
    <s v="       104862"/>
    <s v="104862"/>
    <s v="       102448"/>
    <s v="UR.ZA ZAPIS.PODATAKA  (do"/>
    <x v="1"/>
    <s v="31.12.13"/>
    <s v="01.01.14"/>
    <n v="20"/>
    <n v="1"/>
    <n v="7875.02"/>
    <n v="7875.02"/>
    <n v="0"/>
    <n v="3150.0080000000003"/>
    <x v="0"/>
  </r>
  <r>
    <s v="       104863"/>
    <s v="104863"/>
    <s v="       100143"/>
    <s v="EKSTENTZOMETAR (don.Japan"/>
    <x v="1"/>
    <s v="31.12.13"/>
    <s v="01.01.14"/>
    <n v="20"/>
    <n v="1"/>
    <n v="17298.78"/>
    <n v="17298.78"/>
    <n v="0"/>
    <n v="6919.5119999999997"/>
    <x v="0"/>
  </r>
  <r>
    <s v="       104864"/>
    <s v="104864"/>
    <s v="       100143"/>
    <s v="EKSTENTZOMETAR (don.Japan"/>
    <x v="1"/>
    <s v="31.12.13"/>
    <s v="01.01.14"/>
    <n v="20"/>
    <n v="1"/>
    <n v="17298.8"/>
    <n v="17298.8"/>
    <n v="0"/>
    <n v="6919.52"/>
    <x v="0"/>
  </r>
  <r>
    <s v="       104865"/>
    <s v="104865"/>
    <s v="       100143"/>
    <s v="EKSTENTZOMETAR (don.Japan"/>
    <x v="1"/>
    <s v="31.12.13"/>
    <s v="01.01.14"/>
    <n v="20"/>
    <n v="1"/>
    <n v="17298.8"/>
    <n v="17298.8"/>
    <n v="0"/>
    <n v="6919.52"/>
    <x v="0"/>
  </r>
  <r>
    <s v="       104866"/>
    <s v="104866"/>
    <s v="       100142"/>
    <s v="EKSTENTZOMETAR  (don.Japa"/>
    <x v="1"/>
    <s v="31.12.13"/>
    <s v="01.01.14"/>
    <n v="20"/>
    <n v="1"/>
    <n v="17298.8"/>
    <n v="17298.8"/>
    <n v="0"/>
    <n v="6919.52"/>
    <x v="0"/>
  </r>
  <r>
    <s v="       104867"/>
    <s v="104867"/>
    <s v="       102439"/>
    <s v="UR.ZA MJER. ATMOSFERSKOG"/>
    <x v="1"/>
    <s v="03.02.12"/>
    <s v="01.03.12"/>
    <n v="20"/>
    <n v="1"/>
    <n v="3192.7000000000003"/>
    <n v="3192.7000000000003"/>
    <n v="0"/>
    <n v="1277.0800000000002"/>
    <x v="0"/>
  </r>
  <r>
    <s v="       104869"/>
    <s v="104869"/>
    <s v="       100437"/>
    <s v="KONVERTER NetGW-1E  (dona"/>
    <x v="1"/>
    <s v="03.02.12"/>
    <s v="01.03.12"/>
    <n v="20"/>
    <n v="1"/>
    <n v="3315.53"/>
    <n v="3315.53"/>
    <n v="0"/>
    <n v="1326.2120000000002"/>
    <x v="0"/>
  </r>
  <r>
    <s v="       104870"/>
    <s v="104870"/>
    <s v="       100092"/>
    <s v="ČVORIŠTE (NetHB-1E 6-Port"/>
    <x v="1"/>
    <s v="03.02.12"/>
    <s v="01.03.12"/>
    <n v="20"/>
    <n v="1"/>
    <n v="5000"/>
    <n v="5000"/>
    <n v="0"/>
    <n v="2000"/>
    <x v="0"/>
  </r>
  <r>
    <s v="       104871"/>
    <s v="104871"/>
    <s v="       102319"/>
    <s v="STUP S POSTOLJEM  (don.Ja"/>
    <x v="0"/>
    <s v="31.12.13"/>
    <s v="01.01.14"/>
    <n v="20"/>
    <n v="1"/>
    <n v="2455.61"/>
    <n v="2455.61"/>
    <n v="0"/>
    <n v="982.24400000000014"/>
    <x v="0"/>
  </r>
  <r>
    <s v="       104872"/>
    <s v="104872"/>
    <s v="       102319"/>
    <s v="STUP S POSTOLJEM  (don.Ja"/>
    <x v="0"/>
    <s v="31.12.13"/>
    <s v="01.01.14"/>
    <n v="20"/>
    <n v="1"/>
    <n v="2455.61"/>
    <n v="2455.61"/>
    <n v="0"/>
    <n v="982.24400000000014"/>
    <x v="0"/>
  </r>
  <r>
    <s v="       104873"/>
    <s v="104873"/>
    <s v="       102320"/>
    <s v="STUP S POSTOLJEM POCINČAN"/>
    <x v="0"/>
    <s v="31.12.13"/>
    <s v="01.01.14"/>
    <n v="20"/>
    <n v="1"/>
    <n v="2455.61"/>
    <n v="2455.61"/>
    <n v="0"/>
    <n v="982.24400000000014"/>
    <x v="0"/>
  </r>
  <r>
    <s v="       104874"/>
    <s v="104874"/>
    <s v="       100314"/>
    <s v="INKLIOMETARSKA CIJEV  (do"/>
    <x v="1"/>
    <s v="02.11.12"/>
    <s v="01.12.12"/>
    <n v="20"/>
    <n v="1"/>
    <n v="22420"/>
    <n v="22420"/>
    <n v="0"/>
    <n v="8968"/>
    <x v="0"/>
  </r>
  <r>
    <s v="       104875"/>
    <s v="104875"/>
    <s v="       102479"/>
    <s v="UREĐ.ZA SATELITSKO POZICI"/>
    <x v="1"/>
    <s v="02.11.12"/>
    <s v="01.12.12"/>
    <n v="20"/>
    <n v="1"/>
    <n v="78977.66"/>
    <n v="78977.66"/>
    <n v="0"/>
    <n v="31591.064000000002"/>
    <x v="0"/>
  </r>
  <r>
    <s v="       104876"/>
    <s v="104876"/>
    <s v="       100296"/>
    <s v="HIGROSTAT IGR35F (donac.J"/>
    <x v="1"/>
    <s v="23.10.12"/>
    <s v="01.11.12"/>
    <n v="20"/>
    <n v="1"/>
    <n v="436.66"/>
    <n v="436.66"/>
    <n v="0"/>
    <n v="174.66400000000002"/>
    <x v="0"/>
  </r>
  <r>
    <s v="       104877"/>
    <s v="104877"/>
    <s v="       102392"/>
    <s v="TERMOST.ZA KONTR.GRIJANJA"/>
    <x v="1"/>
    <s v="23.10.12"/>
    <s v="01.11.12"/>
    <n v="20"/>
    <n v="1"/>
    <n v="124.49000000000001"/>
    <n v="124.49000000000001"/>
    <n v="0"/>
    <n v="49.796000000000006"/>
    <x v="0"/>
  </r>
  <r>
    <s v="       104878"/>
    <s v="104878"/>
    <s v="       102320"/>
    <s v="STUP S POSTOLJEM POCINČAN"/>
    <x v="0"/>
    <s v="31.12.13"/>
    <s v="01.01.14"/>
    <n v="20"/>
    <n v="1"/>
    <n v="1739.4"/>
    <n v="1739.4"/>
    <n v="0"/>
    <n v="695.7600000000001"/>
    <x v="0"/>
  </r>
  <r>
    <s v="       104879"/>
    <s v="104879"/>
    <s v="       102479"/>
    <s v="UREĐ.ZA SATELITSKO POZICI"/>
    <x v="1"/>
    <s v="02.11.12"/>
    <s v="01.12.12"/>
    <n v="20"/>
    <n v="1"/>
    <n v="78977.66"/>
    <n v="78977.66"/>
    <n v="0"/>
    <n v="31591.064000000002"/>
    <x v="0"/>
  </r>
  <r>
    <s v="       104880"/>
    <s v="104880"/>
    <s v="       100295"/>
    <s v="HIGROSTAT IGR35F  (donac."/>
    <x v="1"/>
    <s v="23.10.12"/>
    <s v="01.11.12"/>
    <n v="20"/>
    <n v="1"/>
    <n v="436.66"/>
    <n v="436.66"/>
    <n v="0"/>
    <n v="174.66400000000002"/>
    <x v="0"/>
  </r>
  <r>
    <s v="       104881"/>
    <s v="104881"/>
    <s v="       102392"/>
    <s v="TERMOST.ZA KONTR.GRIJANJA"/>
    <x v="1"/>
    <s v="23.10.12"/>
    <s v="01.11.12"/>
    <n v="20"/>
    <n v="1"/>
    <n v="124.49000000000001"/>
    <n v="124.49000000000001"/>
    <n v="0"/>
    <n v="49.796000000000006"/>
    <x v="0"/>
  </r>
  <r>
    <s v="       104882"/>
    <s v="104882"/>
    <s v="       102320"/>
    <s v="STUP S POSTOLJEM POCINČAN"/>
    <x v="0"/>
    <s v="31.12.13"/>
    <s v="01.01.14"/>
    <n v="20"/>
    <n v="1"/>
    <n v="2362.4"/>
    <n v="2362.4"/>
    <n v="0"/>
    <n v="944.96"/>
    <x v="0"/>
  </r>
  <r>
    <s v="       104883"/>
    <s v="104883"/>
    <s v="       102479"/>
    <s v="UREĐ.ZA SATELITSKO POZICI"/>
    <x v="1"/>
    <s v="02.11.12"/>
    <s v="01.12.12"/>
    <n v="20"/>
    <n v="1"/>
    <n v="78977.66"/>
    <n v="78977.66"/>
    <n v="0"/>
    <n v="31591.064000000002"/>
    <x v="0"/>
  </r>
  <r>
    <s v="       104884"/>
    <s v="104884"/>
    <s v="       100295"/>
    <s v="HIGROSTAT IGR35F  (donac."/>
    <x v="1"/>
    <s v="23.10.12"/>
    <s v="01.11.12"/>
    <n v="20"/>
    <n v="1"/>
    <n v="436.66"/>
    <n v="436.66"/>
    <n v="0"/>
    <n v="174.66400000000002"/>
    <x v="0"/>
  </r>
  <r>
    <s v="       104885"/>
    <s v="104885"/>
    <s v="       102392"/>
    <s v="TERMOST.ZA KONTR.GRIJANJA"/>
    <x v="1"/>
    <s v="23.10.12"/>
    <s v="01.11.12"/>
    <n v="20"/>
    <n v="1"/>
    <n v="124.49000000000001"/>
    <n v="124.49000000000001"/>
    <n v="0"/>
    <n v="49.796000000000006"/>
    <x v="0"/>
  </r>
  <r>
    <s v="       104886"/>
    <s v="104886"/>
    <s v="       102320"/>
    <s v="STUP S POSTOLJEM POCINČAN"/>
    <x v="0"/>
    <s v="31.12.13"/>
    <s v="01.01.14"/>
    <n v="20"/>
    <n v="1"/>
    <n v="2362.4"/>
    <n v="2362.4"/>
    <n v="0"/>
    <n v="944.96"/>
    <x v="0"/>
  </r>
  <r>
    <s v="       104887"/>
    <s v="104887"/>
    <s v="       102479"/>
    <s v="UREĐ.ZA SATELITSKO POZICI"/>
    <x v="1"/>
    <s v="02.11.12"/>
    <s v="01.12.12"/>
    <n v="20"/>
    <n v="1"/>
    <n v="78977.66"/>
    <n v="78977.66"/>
    <n v="0"/>
    <n v="31591.064000000002"/>
    <x v="0"/>
  </r>
  <r>
    <s v="       104888"/>
    <s v="104888"/>
    <s v="       100296"/>
    <s v="HIGROSTAT IGR35F (donac.J"/>
    <x v="1"/>
    <s v="23.10.12"/>
    <s v="01.11.12"/>
    <n v="20"/>
    <n v="1"/>
    <n v="436.66"/>
    <n v="436.66"/>
    <n v="0"/>
    <n v="174.66400000000002"/>
    <x v="0"/>
  </r>
  <r>
    <s v="       104889"/>
    <s v="104889"/>
    <s v="       102392"/>
    <s v="TERMOST.ZA KONTR.GRIJANJA"/>
    <x v="1"/>
    <s v="23.10.12"/>
    <s v="01.11.12"/>
    <n v="20"/>
    <n v="1"/>
    <n v="124.49000000000001"/>
    <n v="124.49000000000001"/>
    <n v="0"/>
    <n v="49.796000000000006"/>
    <x v="0"/>
  </r>
  <r>
    <s v="       104890"/>
    <s v="104890"/>
    <s v="       102320"/>
    <s v="STUP S POSTOLJEM POCINČAN"/>
    <x v="0"/>
    <s v="31.12.13"/>
    <s v="01.01.14"/>
    <n v="20"/>
    <n v="1"/>
    <n v="2362.4"/>
    <n v="2362.4"/>
    <n v="0"/>
    <n v="944.96"/>
    <x v="0"/>
  </r>
  <r>
    <s v="       104891"/>
    <s v="104891"/>
    <s v="       102479"/>
    <s v="UREĐ.ZA SATELITSKO POZICI"/>
    <x v="1"/>
    <s v="02.11.12"/>
    <s v="01.12.12"/>
    <n v="20"/>
    <n v="1"/>
    <n v="78977.66"/>
    <n v="78977.66"/>
    <n v="0"/>
    <n v="31591.064000000002"/>
    <x v="0"/>
  </r>
  <r>
    <s v="       104892"/>
    <s v="104892"/>
    <s v="       100296"/>
    <s v="HIGROSTAT IGR35F (donac.J"/>
    <x v="1"/>
    <s v="23.10.12"/>
    <s v="01.11.12"/>
    <n v="20"/>
    <n v="1"/>
    <n v="436.67"/>
    <n v="436.67"/>
    <n v="0"/>
    <n v="174.66800000000001"/>
    <x v="0"/>
  </r>
  <r>
    <s v="       104893"/>
    <s v="104893"/>
    <s v="       102392"/>
    <s v="TERMOST.ZA KONTR.GRIJANJA"/>
    <x v="1"/>
    <s v="23.10.12"/>
    <s v="01.11.12"/>
    <n v="20"/>
    <n v="1"/>
    <n v="124.48"/>
    <n v="124.48"/>
    <n v="0"/>
    <n v="49.792000000000002"/>
    <x v="0"/>
  </r>
  <r>
    <s v="       104894"/>
    <s v="104894"/>
    <s v="       102320"/>
    <s v="STUP S POSTOLJEM POCINČAN"/>
    <x v="0"/>
    <s v="31.12.13"/>
    <s v="01.01.14"/>
    <n v="20"/>
    <n v="1"/>
    <n v="2362.4"/>
    <n v="2362.4"/>
    <n v="0"/>
    <n v="944.96"/>
    <x v="0"/>
  </r>
  <r>
    <s v="       104895"/>
    <s v="104895"/>
    <s v="       102479"/>
    <s v="UREĐ.ZA SATELITSKO POZICI"/>
    <x v="1"/>
    <s v="02.11.12"/>
    <s v="01.12.12"/>
    <n v="20"/>
    <n v="1"/>
    <n v="78977.650000000009"/>
    <n v="78977.650000000009"/>
    <n v="0"/>
    <n v="31591.060000000005"/>
    <x v="0"/>
  </r>
  <r>
    <s v="       104896"/>
    <s v="104896"/>
    <s v="       100296"/>
    <s v="HIGROSTAT IGR35F (donac.J"/>
    <x v="1"/>
    <s v="23.10.12"/>
    <s v="01.11.12"/>
    <n v="20"/>
    <n v="1"/>
    <n v="436.67"/>
    <n v="436.67"/>
    <n v="0"/>
    <n v="174.66800000000001"/>
    <x v="0"/>
  </r>
  <r>
    <s v="       104897"/>
    <s v="104897"/>
    <s v="       102392"/>
    <s v="TERMOST.ZA KONTR.GRIJANJA"/>
    <x v="1"/>
    <s v="23.10.12"/>
    <s v="01.11.12"/>
    <n v="20"/>
    <n v="1"/>
    <n v="124.48"/>
    <n v="124.48"/>
    <n v="0"/>
    <n v="49.792000000000002"/>
    <x v="0"/>
  </r>
  <r>
    <s v="       104898"/>
    <s v="104898"/>
    <s v="       100081"/>
    <s v="BUŠOTINA B-8 dub.2,5m (do"/>
    <x v="1"/>
    <s v="06.12.12"/>
    <s v="01.01.13"/>
    <n v="20"/>
    <n v="1"/>
    <n v="1767.5"/>
    <n v="1767.5"/>
    <n v="0"/>
    <n v="707"/>
    <x v="0"/>
  </r>
  <r>
    <s v="       104899"/>
    <s v="104899"/>
    <s v="       102320"/>
    <s v="STUP S POSTOLJEM POCINČAN"/>
    <x v="0"/>
    <s v="31.12.13"/>
    <s v="01.01.14"/>
    <n v="20"/>
    <n v="1"/>
    <n v="2362.4"/>
    <n v="2362.4"/>
    <n v="0"/>
    <n v="944.96"/>
    <x v="0"/>
  </r>
  <r>
    <s v="       104900"/>
    <s v="104900"/>
    <s v="       100928"/>
    <s v="ORMAR GARDEROBNI STAKLO *"/>
    <x v="0"/>
    <s v="01.01.97"/>
    <s v="01.02.97"/>
    <n v="12.5"/>
    <n v="1"/>
    <n v="847.85"/>
    <n v="847.85"/>
    <n v="0"/>
    <n v="339.14000000000004"/>
    <x v="0"/>
  </r>
  <r>
    <s v="       104901"/>
    <s v="104901"/>
    <s v="       100909"/>
    <s v="ORMAR DVOKRILNI DRVENI *s"/>
    <x v="0"/>
    <s v="01.01.97"/>
    <s v="01.02.97"/>
    <n v="12.5"/>
    <n v="1"/>
    <n v="1695.7"/>
    <n v="1695.7"/>
    <n v="0"/>
    <n v="678.28000000000009"/>
    <x v="0"/>
  </r>
  <r>
    <s v="       104902"/>
    <s v="104902"/>
    <s v="       100909"/>
    <s v="ORMAR DVOKRILNI DRVENI *s"/>
    <x v="0"/>
    <s v="01.01.97"/>
    <s v="01.02.97"/>
    <n v="12.5"/>
    <n v="1"/>
    <n v="1695.7"/>
    <n v="1695.7"/>
    <n v="0"/>
    <n v="678.28000000000009"/>
    <x v="0"/>
  </r>
  <r>
    <s v="       104903"/>
    <s v="104903"/>
    <s v="       100909"/>
    <s v="ORMAR DVOKRILNI DRVENI *s"/>
    <x v="0"/>
    <s v="01.01.97"/>
    <s v="01.02.97"/>
    <n v="12.5"/>
    <n v="1"/>
    <n v="1695.7"/>
    <n v="1695.7"/>
    <n v="0"/>
    <n v="678.28000000000009"/>
    <x v="0"/>
  </r>
  <r>
    <s v="       104904"/>
    <s v="104904"/>
    <s v="       102073"/>
    <s v="STOL RADNI soba310"/>
    <x v="0"/>
    <s v="01.01.97"/>
    <s v="01.02.97"/>
    <n v="12.5"/>
    <n v="1"/>
    <n v="827.89"/>
    <n v="827.89"/>
    <n v="0"/>
    <n v="331.15600000000001"/>
    <x v="0"/>
  </r>
  <r>
    <s v="       104906"/>
    <s v="104906"/>
    <s v="       100946"/>
    <s v="ORMAR MALI S LADICAMA s.3"/>
    <x v="0"/>
    <s v="01.01.97"/>
    <s v="01.02.97"/>
    <n v="12.5"/>
    <n v="1"/>
    <n v="748.5"/>
    <n v="748.5"/>
    <n v="0"/>
    <n v="299.40000000000003"/>
    <x v="0"/>
  </r>
  <r>
    <s v="       104907"/>
    <s v="104907"/>
    <s v="       100946"/>
    <s v="ORMAR MALI S LADICAMA s.3"/>
    <x v="0"/>
    <s v="01.01.97"/>
    <s v="01.02.97"/>
    <n v="12.5"/>
    <n v="1"/>
    <n v="339.14"/>
    <n v="339.14"/>
    <n v="0"/>
    <n v="135.65600000000001"/>
    <x v="0"/>
  </r>
  <r>
    <s v="       104908"/>
    <s v="104908"/>
    <s v="       102344"/>
    <s v="ŠTOKRL DRVENI s.310"/>
    <x v="1"/>
    <s v="01.01.97"/>
    <s v="01.02.97"/>
    <n v="12.5"/>
    <n v="1"/>
    <n v="56.53"/>
    <n v="56.53"/>
    <n v="0"/>
    <n v="22.612000000000002"/>
    <x v="0"/>
  </r>
  <r>
    <s v="       104910"/>
    <s v="104910"/>
    <s v="       102196"/>
    <s v="STOLAC UREDSKI"/>
    <x v="0"/>
    <s v="29.06.09"/>
    <s v="01.07.09"/>
    <n v="12.5"/>
    <n v="1"/>
    <n v="589"/>
    <n v="589"/>
    <n v="0"/>
    <n v="235.60000000000002"/>
    <x v="0"/>
  </r>
  <r>
    <s v="       104911"/>
    <s v="104911"/>
    <s v="       102195"/>
    <s v="STOLAC UREDSKI"/>
    <x v="0"/>
    <s v="30.04.14"/>
    <s v="01.05.14"/>
    <n v="12.5"/>
    <n v="1"/>
    <n v="735.11"/>
    <n v="612.6"/>
    <n v="122.51"/>
    <n v="294.04400000000004"/>
    <x v="0"/>
  </r>
  <r>
    <s v="       104918"/>
    <s v="104918"/>
    <s v="       101469"/>
    <s v="RAČ. MSGW INFINITY sp2194"/>
    <x v="2"/>
    <s v="11.09.15"/>
    <s v="01.10.15"/>
    <n v="25"/>
    <n v="1"/>
    <n v="4810.3599999999997"/>
    <n v="4810.3599999999997"/>
    <n v="0"/>
    <n v="1924.144"/>
    <x v="0"/>
  </r>
  <r>
    <s v="       104920"/>
    <s v="104920"/>
    <s v="       100657"/>
    <s v="MONITOR 24&quot; LA2206xc"/>
    <x v="2"/>
    <s v="23.11.12"/>
    <s v="01.12.12"/>
    <n v="25"/>
    <n v="1"/>
    <n v="1836.25"/>
    <n v="1836.25"/>
    <n v="0"/>
    <n v="734.5"/>
    <x v="0"/>
  </r>
  <r>
    <s v="       104921"/>
    <s v="104921"/>
    <s v="       100898"/>
    <s v="ORMAR DRVENI ČETVERO."/>
    <x v="0"/>
    <s v="01.01.97"/>
    <s v="01.02.97"/>
    <n v="12.5"/>
    <n v="1"/>
    <n v="1695.7"/>
    <n v="1695.7"/>
    <n v="0"/>
    <n v="678.28000000000009"/>
    <x v="0"/>
  </r>
  <r>
    <s v="       104923"/>
    <s v="104923"/>
    <s v="       101910"/>
    <s v="STOL DAKTILO SA ORMAR."/>
    <x v="0"/>
    <s v="01.01.97"/>
    <s v="01.02.97"/>
    <n v="12.5"/>
    <n v="1"/>
    <n v="282.61"/>
    <n v="282.61"/>
    <n v="0"/>
    <n v="113.04400000000001"/>
    <x v="0"/>
  </r>
  <r>
    <s v="       104926"/>
    <s v="104926"/>
    <s v="       101896"/>
    <s v="STOL CRNI KLUB"/>
    <x v="0"/>
    <s v="01.01.97"/>
    <s v="01.02.97"/>
    <n v="12.5"/>
    <n v="1"/>
    <n v="476.98"/>
    <n v="476.98"/>
    <n v="0"/>
    <n v="190.79200000000003"/>
    <x v="0"/>
  </r>
  <r>
    <s v="       104927"/>
    <s v="104927"/>
    <s v="       100192"/>
    <s v="Fotelja uredska"/>
    <x v="0"/>
    <s v="06.07.00"/>
    <s v="01.08.00"/>
    <n v="12.5"/>
    <n v="1"/>
    <n v="1180.83"/>
    <n v="1180.83"/>
    <n v="0"/>
    <n v="472.33199999999999"/>
    <x v="0"/>
  </r>
  <r>
    <s v="       104929"/>
    <s v="104929"/>
    <s v="       100672"/>
    <s v="MONITOR ASUS 22&quot; VW221D"/>
    <x v="2"/>
    <s v="29.10.08"/>
    <s v="01.11.08"/>
    <n v="25"/>
    <n v="1"/>
    <n v="1403"/>
    <n v="1403"/>
    <n v="0"/>
    <n v="561.20000000000005"/>
    <x v="0"/>
  </r>
  <r>
    <s v="       104936"/>
    <s v="104936"/>
    <s v="       101021"/>
    <s v="ORMAR UGRADBENI U HODNIKU"/>
    <x v="0"/>
    <s v="09.07.09"/>
    <s v="01.08.09"/>
    <n v="12.5"/>
    <n v="1"/>
    <n v="12572"/>
    <n v="12572"/>
    <n v="0"/>
    <n v="5028.8"/>
    <x v="0"/>
  </r>
  <r>
    <s v="       104937"/>
    <s v="104937"/>
    <s v="       101928"/>
    <s v="STOL DRVENI S ORM. VEĆI +"/>
    <x v="0"/>
    <s v="01.01.97"/>
    <s v="01.02.97"/>
    <n v="12.5"/>
    <n v="1"/>
    <n v="2004.79"/>
    <n v="2004.79"/>
    <n v="0"/>
    <n v="801.91600000000005"/>
    <x v="0"/>
  </r>
  <r>
    <s v="       104939"/>
    <s v="104939"/>
    <s v="       102130"/>
    <s v="STOLAC DRVENI ŠKOLSKI"/>
    <x v="0"/>
    <s v="01.01.97"/>
    <s v="01.02.97"/>
    <n v="12.5"/>
    <n v="1"/>
    <n v="214.74"/>
    <n v="214.74"/>
    <n v="0"/>
    <n v="85.896000000000015"/>
    <x v="0"/>
  </r>
  <r>
    <s v="       104940"/>
    <s v="104940"/>
    <s v="       102277"/>
    <s v="STOLICA ŠKOLSKA DRVENA"/>
    <x v="0"/>
    <s v="01.01.97"/>
    <s v="01.02.97"/>
    <n v="12.5"/>
    <n v="1"/>
    <n v="214.74"/>
    <n v="214.74"/>
    <n v="0"/>
    <n v="85.896000000000015"/>
    <x v="0"/>
  </r>
  <r>
    <s v="       104941"/>
    <s v="104941"/>
    <s v="       101927"/>
    <s v="STOL DRVENI S 2 LAD."/>
    <x v="0"/>
    <s v="01.01.97"/>
    <s v="01.02.97"/>
    <n v="12.5"/>
    <n v="1"/>
    <n v="169.58"/>
    <n v="169.58"/>
    <n v="0"/>
    <n v="67.832000000000008"/>
    <x v="0"/>
  </r>
  <r>
    <s v="       104942"/>
    <s v="104942"/>
    <s v="       101180"/>
    <s v="PEĆ MIKROVALNA CANDY"/>
    <x v="1"/>
    <s v="29.04.08"/>
    <s v="01.05.08"/>
    <n v="20"/>
    <n v="1"/>
    <n v="557.9"/>
    <n v="557.9"/>
    <n v="0"/>
    <n v="223.16"/>
    <x v="0"/>
  </r>
  <r>
    <s v="       104943"/>
    <s v="104943"/>
    <s v="       100306"/>
    <s v="HLADNJAK GORENJE RB 41205"/>
    <x v="1"/>
    <s v="29.04.08"/>
    <s v="01.05.08"/>
    <n v="20"/>
    <n v="1"/>
    <n v="1999.5"/>
    <n v="1999.5"/>
    <n v="0"/>
    <n v="799.80000000000007"/>
    <x v="0"/>
  </r>
  <r>
    <s v="       104944"/>
    <s v="104944"/>
    <s v="       101112"/>
    <s v="ORMARIĆ KUHINJSKI VISEĆI"/>
    <x v="0"/>
    <s v="01.01.97"/>
    <s v="01.02.97"/>
    <n v="12.5"/>
    <n v="1"/>
    <n v="396.64"/>
    <n v="396.64"/>
    <n v="0"/>
    <n v="158.65600000000001"/>
    <x v="0"/>
  </r>
  <r>
    <s v="       104945"/>
    <s v="104945"/>
    <s v="       101153"/>
    <s v="ORMARIĆ VISEĆI KUHINJ. s."/>
    <x v="0"/>
    <s v="01.01.97"/>
    <s v="01.02.97"/>
    <n v="12.5"/>
    <n v="1"/>
    <n v="302.5"/>
    <n v="302.5"/>
    <n v="0"/>
    <n v="121"/>
    <x v="0"/>
  </r>
  <r>
    <s v="       104946"/>
    <s v="104946"/>
    <s v="       101144"/>
    <s v="ORMARIĆ SA SUDOPEROM s.30"/>
    <x v="0"/>
    <s v="01.01.97"/>
    <s v="01.02.97"/>
    <n v="12.5"/>
    <n v="1"/>
    <n v="1130.45"/>
    <n v="1130.45"/>
    <n v="0"/>
    <n v="452.18000000000006"/>
    <x v="0"/>
  </r>
  <r>
    <s v="       104947"/>
    <s v="104947"/>
    <s v="       101153"/>
    <s v="ORMARIĆ VISEĆI KUHINJ. s."/>
    <x v="0"/>
    <s v="01.01.97"/>
    <s v="01.02.97"/>
    <n v="12.5"/>
    <n v="1"/>
    <n v="396.64"/>
    <n v="396.64"/>
    <n v="0"/>
    <n v="158.65600000000001"/>
    <x v="0"/>
  </r>
  <r>
    <s v="       104949"/>
    <s v="104949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4950"/>
    <s v="104950"/>
    <s v="       101894"/>
    <s v="STOL CRNI inv.2000"/>
    <x v="0"/>
    <s v="01.01.97"/>
    <s v="01.02.97"/>
    <n v="12.5"/>
    <n v="1"/>
    <n v="423.92"/>
    <n v="423.92"/>
    <n v="0"/>
    <n v="169.56800000000001"/>
    <x v="0"/>
  </r>
  <r>
    <s v="       104952"/>
    <s v="104952"/>
    <s v="       102188"/>
    <s v="STOLAC ŠKOLSKI DRVENI"/>
    <x v="0"/>
    <s v="01.01.97"/>
    <s v="01.02.97"/>
    <n v="12.5"/>
    <n v="1"/>
    <n v="214.74"/>
    <n v="214.74"/>
    <n v="0"/>
    <n v="85.896000000000015"/>
    <x v="0"/>
  </r>
  <r>
    <s v="       104955"/>
    <s v="104955"/>
    <s v="       102168"/>
    <s v="STOLAC PLAVI ŠTOF"/>
    <x v="0"/>
    <s v="01.01.97"/>
    <s v="01.02.97"/>
    <n v="12.5"/>
    <n v="1"/>
    <n v="791.30000000000007"/>
    <n v="791.30000000000007"/>
    <n v="0"/>
    <n v="316.52000000000004"/>
    <x v="0"/>
  </r>
  <r>
    <s v="       104962"/>
    <s v="104962"/>
    <s v="       101315"/>
    <s v="POLICA DRVENA ZA KNJIGE ("/>
    <x v="1"/>
    <s v="01.01.97"/>
    <s v="01.02.97"/>
    <n v="12.5"/>
    <n v="1"/>
    <n v="836.54"/>
    <n v="836.54"/>
    <n v="0"/>
    <n v="334.61599999999999"/>
    <x v="0"/>
  </r>
  <r>
    <s v="       104963"/>
    <s v="104963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4967"/>
    <s v="104967"/>
    <s v="       102294"/>
    <s v="STOLIĆ KLUB 120x60x45"/>
    <x v="0"/>
    <s v="30.09.09"/>
    <s v="01.10.09"/>
    <n v="12.5"/>
    <n v="1"/>
    <n v="940.95"/>
    <n v="940.95"/>
    <n v="0"/>
    <n v="376.38000000000005"/>
    <x v="0"/>
  </r>
  <r>
    <s v="       104971"/>
    <s v="104971"/>
    <s v="       102582"/>
    <s v="VITRINA ZA UZORKE(STAKLO)"/>
    <x v="1"/>
    <s v="01.01.97"/>
    <s v="01.02.97"/>
    <n v="12.5"/>
    <n v="1"/>
    <n v="1950.05"/>
    <n v="1950.05"/>
    <n v="0"/>
    <n v="780.02"/>
    <x v="0"/>
  </r>
  <r>
    <s v="       104973"/>
    <s v="104973"/>
    <s v="       101128"/>
    <s v="ORMARIĆ S LADICAMA"/>
    <x v="0"/>
    <s v="01.01.97"/>
    <s v="01.02.97"/>
    <n v="12.5"/>
    <n v="1"/>
    <n v="339.14"/>
    <n v="339.14"/>
    <n v="0"/>
    <n v="135.65600000000001"/>
    <x v="0"/>
  </r>
  <r>
    <s v="       104974"/>
    <s v="104974"/>
    <s v="       102001"/>
    <s v="STOL RADNI (PROC.)"/>
    <x v="0"/>
    <s v="01.01.97"/>
    <s v="01.02.97"/>
    <n v="12.5"/>
    <n v="1"/>
    <n v="551.11"/>
    <n v="551.11"/>
    <n v="0"/>
    <n v="220.44400000000002"/>
    <x v="0"/>
  </r>
  <r>
    <s v="       104976"/>
    <s v="104976"/>
    <s v="       101128"/>
    <s v="ORMARIĆ S LADICAMA"/>
    <x v="0"/>
    <s v="01.01.97"/>
    <s v="01.02.97"/>
    <n v="12.5"/>
    <n v="1"/>
    <n v="339.14"/>
    <n v="339.14"/>
    <n v="0"/>
    <n v="135.65600000000001"/>
    <x v="0"/>
  </r>
  <r>
    <s v="       104977"/>
    <s v="104977"/>
    <s v="       101913"/>
    <s v="STOL DAKTILOGRAFSKI"/>
    <x v="0"/>
    <s v="01.01.97"/>
    <s v="01.02.97"/>
    <n v="12.5"/>
    <n v="1"/>
    <n v="723.29"/>
    <n v="723.29"/>
    <n v="0"/>
    <n v="289.31599999999997"/>
    <x v="0"/>
  </r>
  <r>
    <s v="       104979"/>
    <s v="104979"/>
    <s v="       100923"/>
    <s v="ORMAR GARDEROBNI DRVENI"/>
    <x v="0"/>
    <s v="01.01.97"/>
    <s v="01.02.97"/>
    <n v="12.5"/>
    <n v="1"/>
    <n v="847.77"/>
    <n v="847.77"/>
    <n v="0"/>
    <n v="339.108"/>
    <x v="0"/>
  </r>
  <r>
    <s v="       104981"/>
    <s v="104981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4982"/>
    <s v="104982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4984"/>
    <s v="104984"/>
    <s v="       101501"/>
    <s v="RAČ.HP PROONE 600 G1"/>
    <x v="2"/>
    <s v="13.06.14"/>
    <s v="01.07.14"/>
    <n v="25"/>
    <n v="1"/>
    <n v="7843.91"/>
    <n v="7843.91"/>
    <n v="0"/>
    <n v="3137.5640000000003"/>
    <x v="0"/>
  </r>
  <r>
    <s v="       104985"/>
    <s v="104985"/>
    <s v="       101210"/>
    <s v="PISAČ DJ 5150 s.308"/>
    <x v="1"/>
    <s v="18.02.04"/>
    <s v="01.03.04"/>
    <n v="25"/>
    <n v="1"/>
    <n v="812.67000000000007"/>
    <n v="812.67000000000007"/>
    <n v="0"/>
    <n v="325.06800000000004"/>
    <x v="0"/>
  </r>
  <r>
    <s v="       104986"/>
    <s v="104986"/>
    <s v="       100936"/>
    <s v="ORMAR JED. SA STAKL. VRAT"/>
    <x v="0"/>
    <s v="01.01.97"/>
    <s v="01.02.97"/>
    <n v="12.5"/>
    <n v="1"/>
    <n v="1695.7"/>
    <n v="1695.7"/>
    <n v="0"/>
    <n v="678.28000000000009"/>
    <x v="0"/>
  </r>
  <r>
    <s v="       104987"/>
    <s v="104987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4988"/>
    <s v="104988"/>
    <s v="       102301"/>
    <s v="STOLIĆ S DVIJE LADICE s.3"/>
    <x v="0"/>
    <s v="01.01.97"/>
    <s v="01.02.97"/>
    <n v="12.5"/>
    <n v="1"/>
    <n v="226.11"/>
    <n v="226.11"/>
    <n v="0"/>
    <n v="90.444000000000017"/>
    <x v="0"/>
  </r>
  <r>
    <s v="       104989"/>
    <s v="104989"/>
    <s v="       102070"/>
    <s v="STOL RADNI s.308"/>
    <x v="0"/>
    <s v="01.01.97"/>
    <s v="01.02.97"/>
    <n v="12.5"/>
    <n v="1"/>
    <n v="551.11"/>
    <n v="551.11"/>
    <n v="0"/>
    <n v="220.44400000000002"/>
    <x v="0"/>
  </r>
  <r>
    <s v="       104990"/>
    <s v="104990"/>
    <s v="       101133"/>
    <s v="ORMARIĆ S LADICAMA s.308"/>
    <x v="0"/>
    <s v="01.01.97"/>
    <s v="01.02.97"/>
    <n v="12.5"/>
    <n v="1"/>
    <n v="339.14"/>
    <n v="339.14"/>
    <n v="0"/>
    <n v="135.65600000000001"/>
    <x v="0"/>
  </r>
  <r>
    <s v="       104991"/>
    <s v="104991"/>
    <s v="       101133"/>
    <s v="ORMARIĆ S LADICAMA s.308"/>
    <x v="0"/>
    <s v="01.01.97"/>
    <s v="01.02.97"/>
    <n v="12.5"/>
    <n v="1"/>
    <n v="339.14"/>
    <n v="339.14"/>
    <n v="0"/>
    <n v="135.65600000000001"/>
    <x v="0"/>
  </r>
  <r>
    <s v="       104992"/>
    <s v="104992"/>
    <s v="       102002"/>
    <s v="STOL RADNI (PROC.) s.308"/>
    <x v="0"/>
    <s v="01.01.97"/>
    <s v="01.02.97"/>
    <n v="12.5"/>
    <n v="1"/>
    <n v="551.11"/>
    <n v="551.11"/>
    <n v="0"/>
    <n v="220.44400000000002"/>
    <x v="0"/>
  </r>
  <r>
    <s v="       104993"/>
    <s v="104993"/>
    <s v="       100929"/>
    <s v="ORMAR GARDEROBNI STAKLO s"/>
    <x v="0"/>
    <s v="01.01.97"/>
    <s v="01.02.97"/>
    <n v="12.5"/>
    <n v="1"/>
    <n v="847.84"/>
    <n v="847.84"/>
    <n v="0"/>
    <n v="339.13600000000002"/>
    <x v="0"/>
  </r>
  <r>
    <s v="       104994"/>
    <s v="104994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4995"/>
    <s v="104995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4998"/>
    <s v="104998"/>
    <s v="       102083"/>
    <s v="STOL s.306"/>
    <x v="0"/>
    <s v="28.04.04"/>
    <s v="01.05.04"/>
    <n v="12.5"/>
    <n v="1"/>
    <n v="2340.7200000000003"/>
    <n v="2340.7200000000003"/>
    <n v="0"/>
    <n v="936.28800000000012"/>
    <x v="0"/>
  </r>
  <r>
    <s v="       104999"/>
    <s v="104999"/>
    <s v="       102192"/>
    <s v="STOLAC URED. TAP. NA KOT."/>
    <x v="0"/>
    <s v="01.01.97"/>
    <s v="01.02.97"/>
    <n v="12.5"/>
    <n v="1"/>
    <n v="695.30000000000007"/>
    <n v="695.30000000000007"/>
    <n v="0"/>
    <n v="278.12000000000006"/>
    <x v="0"/>
  </r>
  <r>
    <s v="       105000"/>
    <s v="105000"/>
    <s v="       102214"/>
    <s v="STOLAC UREDSKI SPINALIS"/>
    <x v="0"/>
    <s v="01.10.09"/>
    <s v="01.11.09"/>
    <n v="12.5"/>
    <n v="1"/>
    <n v="3930.96"/>
    <n v="3930.96"/>
    <n v="0"/>
    <n v="1572.384"/>
    <x v="0"/>
  </r>
  <r>
    <s v="       105001"/>
    <s v="105001"/>
    <s v="       100831"/>
    <s v="NOTEBOOK P6560bU5241"/>
    <x v="2"/>
    <s v="03.06.11"/>
    <s v="01.07.11"/>
    <n v="25"/>
    <n v="1"/>
    <n v="6792.42"/>
    <n v="6792.42"/>
    <n v="0"/>
    <n v="2716.9680000000003"/>
    <x v="0"/>
  </r>
  <r>
    <s v="       105002"/>
    <s v="105002"/>
    <s v="       100544"/>
    <s v="MIKROSKOP OPTON 4757027 s"/>
    <x v="1"/>
    <s v="01.01.97"/>
    <s v="01.02.97"/>
    <n v="20"/>
    <n v="1"/>
    <n v="38197.120000000003"/>
    <n v="38197.120000000003"/>
    <n v="0"/>
    <n v="15278.848000000002"/>
    <x v="0"/>
  </r>
  <r>
    <s v="       105004"/>
    <s v="105004"/>
    <s v="       101356"/>
    <s v="PORTREPLIKATOR VB043AA"/>
    <x v="1"/>
    <s v="03.06.11"/>
    <s v="01.07.11"/>
    <n v="25"/>
    <n v="0"/>
    <n v="0"/>
    <n v="0"/>
    <n v="0"/>
    <n v="0"/>
    <x v="1"/>
  </r>
  <r>
    <s v="       105005"/>
    <s v="105005"/>
    <s v="       100697"/>
    <s v="MONITOR LCD 24&quot; HP LA2405"/>
    <x v="2"/>
    <s v="03.06.11"/>
    <s v="01.07.11"/>
    <n v="25"/>
    <n v="1"/>
    <n v="1795.78"/>
    <n v="1795.78"/>
    <n v="0"/>
    <n v="718.31200000000001"/>
    <x v="0"/>
  </r>
  <r>
    <s v="       105006"/>
    <s v="105006"/>
    <s v="       101091"/>
    <s v="ORMAR ZA SPISE 330x42x213"/>
    <x v="0"/>
    <s v="26.10.09"/>
    <s v="01.11.09"/>
    <n v="12.5"/>
    <n v="1"/>
    <n v="15867"/>
    <n v="15867"/>
    <n v="0"/>
    <n v="6346.8"/>
    <x v="0"/>
  </r>
  <r>
    <s v="       105007"/>
    <s v="105007"/>
    <s v="       101896"/>
    <s v="STOL CRNI KLUB"/>
    <x v="0"/>
    <s v="01.01.97"/>
    <s v="01.02.97"/>
    <n v="12.5"/>
    <n v="1"/>
    <n v="633.09"/>
    <n v="633.09"/>
    <n v="0"/>
    <n v="253.23600000000002"/>
    <x v="0"/>
  </r>
  <r>
    <s v="       105009"/>
    <s v="105009"/>
    <s v="       101128"/>
    <s v="ORMARIĆ S LADICAMA"/>
    <x v="0"/>
    <s v="01.01.97"/>
    <s v="01.02.97"/>
    <n v="12.5"/>
    <n v="1"/>
    <n v="339.14"/>
    <n v="339.14"/>
    <n v="0"/>
    <n v="135.65600000000001"/>
    <x v="0"/>
  </r>
  <r>
    <s v="       105011"/>
    <s v="105011"/>
    <s v="       100525"/>
    <s v="MIKROSK.STEREO LUPA LEICA"/>
    <x v="1"/>
    <s v="12.01.06"/>
    <s v="01.02.06"/>
    <n v="20"/>
    <n v="1"/>
    <n v="46360"/>
    <n v="46360"/>
    <n v="0"/>
    <n v="18544"/>
    <x v="0"/>
  </r>
  <r>
    <s v="       105012"/>
    <s v="105012"/>
    <s v="       100726"/>
    <s v="MONITOR SAMSUNG 20&quot; 205BW"/>
    <x v="2"/>
    <s v="31.01.08"/>
    <s v="01.02.08"/>
    <n v="25"/>
    <n v="1"/>
    <n v="2089.86"/>
    <n v="2089.86"/>
    <n v="0"/>
    <n v="835.94400000000007"/>
    <x v="0"/>
  </r>
  <r>
    <s v="       105014"/>
    <s v="105014"/>
    <s v="       101128"/>
    <s v="ORMARIĆ S LADICAMA"/>
    <x v="0"/>
    <s v="01.01.97"/>
    <s v="01.02.97"/>
    <n v="12.5"/>
    <n v="1"/>
    <n v="339.14"/>
    <n v="339.14"/>
    <n v="0"/>
    <n v="135.65600000000001"/>
    <x v="0"/>
  </r>
  <r>
    <s v="       105018"/>
    <s v="105018"/>
    <s v="       101707"/>
    <s v="SENZOR VLAGE INTEGRIRANI"/>
    <x v="1"/>
    <s v="18.04.11"/>
    <s v="01.05.11"/>
    <n v="20"/>
    <n v="1"/>
    <n v="16876"/>
    <n v="16876"/>
    <n v="0"/>
    <n v="6750.4000000000005"/>
    <x v="0"/>
  </r>
  <r>
    <s v="       105022"/>
    <s v="105022"/>
    <s v="       100607"/>
    <s v="MOBITEL SONY XPERIA Z3"/>
    <x v="2"/>
    <s v="15.09.15"/>
    <s v="01.10.15"/>
    <n v="20"/>
    <n v="1"/>
    <n v="4003.53"/>
    <n v="4003.53"/>
    <n v="0"/>
    <n v="1601.4120000000003"/>
    <x v="0"/>
  </r>
  <r>
    <s v="       105023"/>
    <s v="105023"/>
    <s v="       101355"/>
    <s v="PORTREPLIKATOR HP,VB043AA"/>
    <x v="1"/>
    <s v="30.11.11"/>
    <s v="01.12.11"/>
    <n v="25"/>
    <n v="1"/>
    <n v="1269.29"/>
    <n v="1269.29"/>
    <n v="0"/>
    <n v="507.71600000000001"/>
    <x v="0"/>
  </r>
  <r>
    <s v="       105024"/>
    <s v="105024"/>
    <s v="       100810"/>
    <s v="NOTEBOOK HP 6550b"/>
    <x v="2"/>
    <s v="30.11.11"/>
    <s v="01.12.11"/>
    <n v="25"/>
    <n v="1"/>
    <n v="7015.42"/>
    <n v="7015.42"/>
    <n v="0"/>
    <n v="2806.1680000000001"/>
    <x v="0"/>
  </r>
  <r>
    <s v="       105025"/>
    <s v="105025"/>
    <s v="       102483"/>
    <s v="UREĐAJ GPS GARMINI GPSMAP"/>
    <x v="1"/>
    <s v="26.04.06"/>
    <s v="01.05.06"/>
    <n v="20"/>
    <n v="1"/>
    <n v="4694.8599999999997"/>
    <n v="4694.8599999999997"/>
    <n v="0"/>
    <n v="1877.944"/>
    <x v="0"/>
  </r>
  <r>
    <s v="       105026"/>
    <s v="105026"/>
    <s v="       100228"/>
    <s v="FOTOAPARAT OLYMPUS C-770"/>
    <x v="0"/>
    <s v="08.07.05"/>
    <s v="01.08.05"/>
    <n v="20"/>
    <n v="1"/>
    <n v="4546.13"/>
    <n v="4546.13"/>
    <n v="0"/>
    <n v="1818.4520000000002"/>
    <x v="0"/>
  </r>
  <r>
    <s v="       105027"/>
    <s v="105027"/>
    <s v="       100734"/>
    <s v="MONITOR*Samsung 17 s.308"/>
    <x v="2"/>
    <s v="18.02.04"/>
    <s v="01.03.04"/>
    <n v="25"/>
    <n v="1"/>
    <n v="4379.55"/>
    <n v="4379.55"/>
    <n v="0"/>
    <n v="1751.8200000000002"/>
    <x v="0"/>
  </r>
  <r>
    <s v="       105028"/>
    <s v="105028"/>
    <s v="       100629"/>
    <s v="MONITOR 22&quot; AOC"/>
    <x v="2"/>
    <s v="03.11.09"/>
    <s v="01.12.09"/>
    <n v="25"/>
    <n v="1"/>
    <n v="1599"/>
    <n v="1599"/>
    <n v="0"/>
    <n v="639.6"/>
    <x v="0"/>
  </r>
  <r>
    <s v="       105029"/>
    <s v="105029"/>
    <s v="       101479"/>
    <s v="RAČ.ASUS,IntelG43*Tip 14"/>
    <x v="2"/>
    <s v="03.11.09"/>
    <s v="01.12.09"/>
    <n v="25"/>
    <n v="1"/>
    <n v="4797"/>
    <n v="4797"/>
    <n v="0"/>
    <n v="1918.8000000000002"/>
    <x v="0"/>
  </r>
  <r>
    <s v="       105030"/>
    <s v="105030"/>
    <s v="       102063"/>
    <s v="STOL RADNI S LADICAMA s.3"/>
    <x v="0"/>
    <s v="01.01.97"/>
    <s v="01.02.97"/>
    <n v="12.5"/>
    <n v="1"/>
    <n v="551.11"/>
    <n v="551.11"/>
    <n v="0"/>
    <n v="220.44400000000002"/>
    <x v="0"/>
  </r>
  <r>
    <s v="       105031"/>
    <s v="105031"/>
    <s v="       100660"/>
    <s v="MONITOR 27&quot; DELL U2713HM"/>
    <x v="2"/>
    <s v="11.06.14"/>
    <s v="01.07.14"/>
    <n v="25"/>
    <n v="1"/>
    <n v="4261.25"/>
    <n v="4261.25"/>
    <n v="0"/>
    <n v="1704.5"/>
    <x v="0"/>
  </r>
  <r>
    <s v="       105032"/>
    <s v="105032"/>
    <s v="       101133"/>
    <s v="ORMARIĆ S LADICAMA s.308"/>
    <x v="0"/>
    <s v="01.01.97"/>
    <s v="01.02.97"/>
    <n v="12.5"/>
    <n v="1"/>
    <n v="339.14"/>
    <n v="339.14"/>
    <n v="0"/>
    <n v="135.65600000000001"/>
    <x v="0"/>
  </r>
  <r>
    <s v="       105033"/>
    <s v="105033"/>
    <s v="       101897"/>
    <s v="STOL CRNI KLUB s.308"/>
    <x v="0"/>
    <s v="01.01.97"/>
    <s v="01.02.97"/>
    <n v="12.5"/>
    <n v="1"/>
    <n v="633.09"/>
    <n v="633.09"/>
    <n v="0"/>
    <n v="253.23600000000002"/>
    <x v="0"/>
  </r>
  <r>
    <s v="       105036"/>
    <s v="105036"/>
    <s v="       101386"/>
    <s v="PROJEKC. PLATNO 200x200"/>
    <x v="1"/>
    <s v="06.11.08"/>
    <s v="01.12.08"/>
    <n v="20"/>
    <n v="1"/>
    <n v="1609.18"/>
    <n v="1609.18"/>
    <n v="0"/>
    <n v="643.67200000000003"/>
    <x v="0"/>
  </r>
  <r>
    <s v="       105037"/>
    <s v="105037"/>
    <s v="       102111"/>
    <s v="STOLA ZA MIKROSKOPSKOPIRA"/>
    <x v="0"/>
    <s v="22.03.06"/>
    <s v="01.04.06"/>
    <n v="12.5"/>
    <n v="1"/>
    <n v="12810"/>
    <n v="12810"/>
    <n v="0"/>
    <n v="5124"/>
    <x v="0"/>
  </r>
  <r>
    <s v="       105038"/>
    <s v="105038"/>
    <s v="       101997"/>
    <s v="Stol radni"/>
    <x v="0"/>
    <s v="01.01.97"/>
    <s v="01.02.97"/>
    <n v="12.5"/>
    <n v="1"/>
    <n v="773.31000000000006"/>
    <n v="773.31000000000006"/>
    <n v="0"/>
    <n v="309.32400000000007"/>
    <x v="0"/>
  </r>
  <r>
    <s v="       105039"/>
    <s v="105039"/>
    <s v="       101997"/>
    <s v="Stol radni"/>
    <x v="0"/>
    <s v="01.01.97"/>
    <s v="01.02.97"/>
    <n v="12.5"/>
    <n v="1"/>
    <n v="773.31000000000006"/>
    <n v="773.31000000000006"/>
    <n v="0"/>
    <n v="309.32400000000007"/>
    <x v="0"/>
  </r>
  <r>
    <s v="       105040"/>
    <s v="105040"/>
    <s v="       101984"/>
    <s v="STOL PISAĆI S POK. LADICA"/>
    <x v="0"/>
    <s v="01.01.97"/>
    <s v="01.02.97"/>
    <n v="12.5"/>
    <n v="1"/>
    <n v="505.29"/>
    <n v="505.29"/>
    <n v="0"/>
    <n v="202.11600000000001"/>
    <x v="0"/>
  </r>
  <r>
    <s v="       105041"/>
    <s v="105041"/>
    <s v="       101410"/>
    <s v="PROJEKTOR LCD LP540"/>
    <x v="1"/>
    <s v="21.02.05"/>
    <s v="01.03.05"/>
    <n v="25"/>
    <n v="1"/>
    <n v="12546.48"/>
    <n v="12546.48"/>
    <n v="0"/>
    <n v="5018.5920000000006"/>
    <x v="0"/>
  </r>
  <r>
    <s v="       105042"/>
    <s v="105042"/>
    <s v="       100764"/>
    <s v="NOSAČ ZA PROJEKTOR LCD"/>
    <x v="1"/>
    <s v="21.02.05"/>
    <s v="01.03.05"/>
    <n v="25"/>
    <n v="1"/>
    <n v="1088.24"/>
    <n v="1088.24"/>
    <n v="0"/>
    <n v="435.29600000000005"/>
    <x v="0"/>
  </r>
  <r>
    <s v="       105046"/>
    <s v="105046"/>
    <s v="       101668"/>
    <s v="RENTGENSKA CIJEV PHILIPS"/>
    <x v="1"/>
    <s v="22.05.00"/>
    <s v="01.06.00"/>
    <n v="20"/>
    <n v="1"/>
    <n v="32049.4"/>
    <n v="32049.4"/>
    <n v="0"/>
    <n v="12819.760000000002"/>
    <x v="0"/>
  </r>
  <r>
    <s v="       105047"/>
    <s v="105047"/>
    <s v="       100106"/>
    <s v="DIFRAKTOMETAR PHILIPS s.3"/>
    <x v="1"/>
    <s v="01.01.97"/>
    <s v="01.02.97"/>
    <n v="20"/>
    <n v="1"/>
    <n v="147812.22"/>
    <n v="147812.22"/>
    <n v="0"/>
    <n v="59124.888000000006"/>
    <x v="0"/>
  </r>
  <r>
    <s v="       105049"/>
    <s v="105049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050"/>
    <s v="105050"/>
    <s v="       101385"/>
    <s v="PROJEKC. PLATNO 160x160"/>
    <x v="1"/>
    <s v="03.02.05"/>
    <s v="01.03.05"/>
    <n v="20"/>
    <n v="1"/>
    <n v="982.34"/>
    <n v="982.34"/>
    <n v="0"/>
    <n v="392.93600000000004"/>
    <x v="0"/>
  </r>
  <r>
    <s v="       105051"/>
    <s v="105051"/>
    <s v="       101617"/>
    <s v="RAČUNALO PRO3500"/>
    <x v="2"/>
    <s v="26.10.12"/>
    <s v="01.11.12"/>
    <n v="25"/>
    <n v="1"/>
    <n v="5262.5"/>
    <n v="5262.5"/>
    <n v="0"/>
    <n v="2105"/>
    <x v="0"/>
  </r>
  <r>
    <s v="       105052"/>
    <s v="105052"/>
    <s v="       102363"/>
    <s v="TARIONIK S TUČKOM-MUŽAR"/>
    <x v="1"/>
    <s v="14.04.09"/>
    <s v="01.05.09"/>
    <n v="20"/>
    <n v="1"/>
    <n v="2052.59"/>
    <n v="2052.59"/>
    <n v="0"/>
    <n v="821.03600000000006"/>
    <x v="0"/>
  </r>
  <r>
    <s v="       105053"/>
    <s v="105053"/>
    <s v="       101437"/>
    <s v="PT LONČIĆ"/>
    <x v="1"/>
    <s v="05.07.99"/>
    <s v="01.08.99"/>
    <n v="20"/>
    <n v="1"/>
    <n v="4296.54"/>
    <n v="4296.54"/>
    <n v="0"/>
    <n v="1718.616"/>
    <x v="0"/>
  </r>
  <r>
    <s v="       105054"/>
    <s v="105054"/>
    <s v="       101437"/>
    <s v="PT LONČIĆ"/>
    <x v="1"/>
    <s v="05.07.99"/>
    <s v="01.08.99"/>
    <n v="20"/>
    <n v="1"/>
    <n v="4296.54"/>
    <n v="4296.54"/>
    <n v="0"/>
    <n v="1718.616"/>
    <x v="0"/>
  </r>
  <r>
    <s v="       105055"/>
    <s v="105055"/>
    <s v="       101441"/>
    <s v="PT ZDJELICA VELIKA"/>
    <x v="1"/>
    <s v="01.01.97"/>
    <s v="01.02.97"/>
    <n v="20"/>
    <n v="1"/>
    <n v="17710.52"/>
    <n v="17710.52"/>
    <n v="0"/>
    <n v="7084.2080000000005"/>
    <x v="0"/>
  </r>
  <r>
    <s v="       105056"/>
    <s v="105056"/>
    <s v="       101440"/>
    <s v="PT ZDJELICA SREDNJA"/>
    <x v="1"/>
    <s v="01.01.97"/>
    <s v="01.02.97"/>
    <n v="20"/>
    <n v="1"/>
    <n v="12058.22"/>
    <n v="12058.22"/>
    <n v="0"/>
    <n v="4823.2879999999996"/>
    <x v="0"/>
  </r>
  <r>
    <s v="       105057"/>
    <s v="105057"/>
    <s v="       101439"/>
    <s v="PT ZDJELICA MALA"/>
    <x v="1"/>
    <s v="01.01.97"/>
    <s v="01.02.97"/>
    <n v="20"/>
    <n v="1"/>
    <n v="5840.6900000000005"/>
    <n v="5840.6900000000005"/>
    <n v="0"/>
    <n v="2336.2760000000003"/>
    <x v="0"/>
  </r>
  <r>
    <s v="       105058"/>
    <s v="105058"/>
    <s v="       101438"/>
    <s v="PT LONČIĆ S POKLOP."/>
    <x v="1"/>
    <s v="01.01.97"/>
    <s v="01.02.97"/>
    <n v="20"/>
    <n v="1"/>
    <n v="446.06"/>
    <n v="446.06"/>
    <n v="0"/>
    <n v="178.42400000000001"/>
    <x v="0"/>
  </r>
  <r>
    <s v="       105059"/>
    <s v="105059"/>
    <s v="       101438"/>
    <s v="PT LONČIĆ S POKLOP."/>
    <x v="1"/>
    <s v="01.01.97"/>
    <s v="01.02.97"/>
    <n v="20"/>
    <n v="1"/>
    <n v="446.06"/>
    <n v="446.06"/>
    <n v="0"/>
    <n v="178.42400000000001"/>
    <x v="0"/>
  </r>
  <r>
    <s v="       105060"/>
    <s v="105060"/>
    <s v="       101438"/>
    <s v="PT LONČIĆ S POKLOP."/>
    <x v="1"/>
    <s v="01.01.97"/>
    <s v="01.02.97"/>
    <n v="20"/>
    <n v="1"/>
    <n v="446.07"/>
    <n v="446.07"/>
    <n v="0"/>
    <n v="178.428"/>
    <x v="0"/>
  </r>
  <r>
    <s v="       105061"/>
    <s v="105061"/>
    <s v="       101438"/>
    <s v="PT LONČIĆ S POKLOP."/>
    <x v="1"/>
    <s v="01.01.97"/>
    <s v="01.02.97"/>
    <n v="20"/>
    <n v="1"/>
    <n v="446.07"/>
    <n v="446.07"/>
    <n v="0"/>
    <n v="178.428"/>
    <x v="0"/>
  </r>
  <r>
    <s v="       105062"/>
    <s v="105062"/>
    <s v="       101438"/>
    <s v="PT LONČIĆ S POKLOP."/>
    <x v="1"/>
    <s v="01.01.97"/>
    <s v="01.02.97"/>
    <n v="20"/>
    <n v="1"/>
    <n v="446.07"/>
    <n v="446.07"/>
    <n v="0"/>
    <n v="178.428"/>
    <x v="0"/>
  </r>
  <r>
    <s v="       105063"/>
    <s v="105063"/>
    <s v="       101438"/>
    <s v="PT LONČIĆ S POKLOP."/>
    <x v="1"/>
    <s v="01.01.97"/>
    <s v="01.02.97"/>
    <n v="20"/>
    <n v="1"/>
    <n v="446.07"/>
    <n v="446.07"/>
    <n v="0"/>
    <n v="178.428"/>
    <x v="0"/>
  </r>
  <r>
    <s v="       105064"/>
    <s v="105064"/>
    <s v="       101857"/>
    <s v="STEREOMIKROSKOPSKA LUPA"/>
    <x v="1"/>
    <s v="01.01.97"/>
    <s v="01.02.97"/>
    <n v="20"/>
    <n v="1"/>
    <n v="7851.92"/>
    <n v="7851.92"/>
    <n v="0"/>
    <n v="3140.768"/>
    <x v="0"/>
  </r>
  <r>
    <s v="       105065"/>
    <s v="105065"/>
    <s v="       100598"/>
    <s v="MLIN ZA PRIP.RENDGENSKE D"/>
    <x v="1"/>
    <s v="06.10.14"/>
    <s v="01.11.14"/>
    <n v="20"/>
    <n v="1"/>
    <n v="69278.240000000005"/>
    <n v="69278.240000000005"/>
    <n v="0"/>
    <n v="27711.296000000002"/>
    <x v="0"/>
  </r>
  <r>
    <s v="       105066"/>
    <s v="105066"/>
    <s v="       100317"/>
    <s v="INST.KARBONATNA BOMBA"/>
    <x v="1"/>
    <s v="20.04.09"/>
    <s v="01.05.09"/>
    <n v="20"/>
    <n v="1"/>
    <n v="2224.87"/>
    <n v="2224.87"/>
    <n v="0"/>
    <n v="889.94799999999998"/>
    <x v="0"/>
  </r>
  <r>
    <s v="       105075"/>
    <s v="105075"/>
    <s v="       100585"/>
    <s v="MJEŠALICA MAGN.&quot;AGIMATIC"/>
    <x v="1"/>
    <s v="21.06.04"/>
    <s v="01.07.04"/>
    <n v="20"/>
    <n v="1"/>
    <n v="3490.42"/>
    <n v="3490.42"/>
    <n v="0"/>
    <n v="1396.1680000000001"/>
    <x v="0"/>
  </r>
  <r>
    <s v="       105076"/>
    <s v="105076"/>
    <s v="       100586"/>
    <s v="MJEŠALICA MAGNETNA BASIC"/>
    <x v="1"/>
    <s v="25.08.06"/>
    <s v="01.09.06"/>
    <n v="20"/>
    <n v="1"/>
    <n v="3353.05"/>
    <n v="3353.05"/>
    <n v="0"/>
    <n v="1341.2200000000003"/>
    <x v="0"/>
  </r>
  <r>
    <s v="       105077"/>
    <s v="105077"/>
    <s v="       102609"/>
    <s v="VODENA KUPELJ 4x100 OBIČN"/>
    <x v="1"/>
    <s v="01.07.99"/>
    <s v="01.08.99"/>
    <n v="20"/>
    <n v="1"/>
    <n v="4001.6"/>
    <n v="4001.6"/>
    <n v="0"/>
    <n v="1600.64"/>
    <x v="0"/>
  </r>
  <r>
    <s v="       105078"/>
    <s v="105078"/>
    <s v="       101726"/>
    <s v="SITA -KOMPLET OD 3KOM."/>
    <x v="1"/>
    <s v="27.05.99"/>
    <s v="01.06.99"/>
    <n v="20"/>
    <n v="1"/>
    <n v="3672.23"/>
    <n v="3672.23"/>
    <n v="0"/>
    <n v="1468.8920000000001"/>
    <x v="0"/>
  </r>
  <r>
    <s v="       105079"/>
    <s v="105079"/>
    <s v="       102206"/>
    <s v="STOLAC UREDSKI 120-2/RUKO"/>
    <x v="0"/>
    <s v="13.02.98"/>
    <s v="01.03.98"/>
    <n v="12.5"/>
    <n v="1"/>
    <n v="769.72"/>
    <n v="769.72"/>
    <n v="0"/>
    <n v="307.88800000000003"/>
    <x v="0"/>
  </r>
  <r>
    <s v="       105080"/>
    <s v="105080"/>
    <s v="       100042"/>
    <s v="AUTOKLAV"/>
    <x v="1"/>
    <s v="01.01.97"/>
    <s v="01.02.97"/>
    <n v="20"/>
    <n v="1"/>
    <n v="6152.3600000000006"/>
    <n v="6152.3600000000006"/>
    <n v="0"/>
    <n v="2460.9440000000004"/>
    <x v="0"/>
  </r>
  <r>
    <s v="       105081"/>
    <s v="105081"/>
    <s v="       100084"/>
    <s v="CENTRIFUGA TEHNIKA"/>
    <x v="1"/>
    <s v="01.01.97"/>
    <s v="01.02.97"/>
    <n v="20"/>
    <n v="1"/>
    <n v="2374.59"/>
    <n v="2374.59"/>
    <n v="0"/>
    <n v="949.83600000000013"/>
    <x v="0"/>
  </r>
  <r>
    <s v="       105082"/>
    <s v="105082"/>
    <s v="       101289"/>
    <s v="PLOHA RAD. S ORM. I INST."/>
    <x v="1"/>
    <s v="01.01.97"/>
    <s v="01.02.97"/>
    <n v="12.5"/>
    <n v="1"/>
    <n v="3574.1"/>
    <n v="3574.1"/>
    <n v="0"/>
    <n v="1429.64"/>
    <x v="0"/>
  </r>
  <r>
    <s v="       105083"/>
    <s v="105083"/>
    <s v="       101289"/>
    <s v="PLOHA RAD. S ORM. I INST."/>
    <x v="1"/>
    <s v="01.01.97"/>
    <s v="01.02.97"/>
    <n v="12.5"/>
    <n v="1"/>
    <n v="3574.1"/>
    <n v="3574.1"/>
    <n v="0"/>
    <n v="1429.64"/>
    <x v="0"/>
  </r>
  <r>
    <s v="       105084"/>
    <s v="105084"/>
    <s v="       101659"/>
    <s v="REGAL JEDROSTRANI NEPOKRE"/>
    <x v="0"/>
    <s v="01.07.08"/>
    <s v="01.08.08"/>
    <n v="12.5"/>
    <n v="1"/>
    <n v="3307.42"/>
    <n v="3307.42"/>
    <n v="0"/>
    <n v="1322.9680000000001"/>
    <x v="0"/>
  </r>
  <r>
    <s v="       105085"/>
    <s v="105085"/>
    <s v="       101659"/>
    <s v="REGAL JEDROSTRANI NEPOKRE"/>
    <x v="0"/>
    <s v="01.07.08"/>
    <s v="01.08.08"/>
    <n v="12.5"/>
    <n v="1"/>
    <n v="2199.66"/>
    <n v="2199.66"/>
    <n v="0"/>
    <n v="879.86400000000003"/>
    <x v="0"/>
  </r>
  <r>
    <s v="       105086"/>
    <s v="105086"/>
    <s v="       100110"/>
    <s v="DIGESTOR UGRAĐENI"/>
    <x v="1"/>
    <s v="01.01.97"/>
    <s v="01.02.97"/>
    <n v="12.5"/>
    <n v="1"/>
    <n v="1974.76"/>
    <n v="1974.76"/>
    <n v="0"/>
    <n v="789.904"/>
    <x v="0"/>
  </r>
  <r>
    <s v="       105087"/>
    <s v="105087"/>
    <s v="       101930"/>
    <s v="STOL DRVENI(PROC)"/>
    <x v="0"/>
    <s v="01.01.97"/>
    <s v="01.02.97"/>
    <n v="12.5"/>
    <n v="1"/>
    <n v="551.11"/>
    <n v="551.11"/>
    <n v="0"/>
    <n v="220.44400000000002"/>
    <x v="0"/>
  </r>
  <r>
    <s v="       105088"/>
    <s v="105088"/>
    <s v="       100594"/>
    <s v="MLIN LABORATORIJSKI"/>
    <x v="1"/>
    <s v="01.01.97"/>
    <s v="01.02.97"/>
    <n v="20"/>
    <n v="1"/>
    <n v="17930.670000000002"/>
    <n v="17930.670000000002"/>
    <n v="0"/>
    <n v="7172.2680000000009"/>
    <x v="0"/>
  </r>
  <r>
    <s v="       105089"/>
    <s v="105089"/>
    <s v="       102321"/>
    <s v="SUDOPER"/>
    <x v="1"/>
    <s v="03.10.08"/>
    <s v="01.11.08"/>
    <n v="12.5"/>
    <n v="1"/>
    <n v="838.9"/>
    <n v="838.9"/>
    <n v="0"/>
    <n v="335.56"/>
    <x v="0"/>
  </r>
  <r>
    <s v="       105090"/>
    <s v="105090"/>
    <s v="       100902"/>
    <s v="ORMAR DUP.CRNA STAK. VRAT"/>
    <x v="0"/>
    <s v="01.01.97"/>
    <s v="01.02.97"/>
    <n v="12.5"/>
    <n v="1"/>
    <n v="1132.67"/>
    <n v="1132.67"/>
    <n v="0"/>
    <n v="453.06800000000004"/>
    <x v="0"/>
  </r>
  <r>
    <s v="       105091"/>
    <s v="105091"/>
    <s v="       101656"/>
    <s v="REGAL DVOSTRANI POKRETNI"/>
    <x v="1"/>
    <s v="01.07.08"/>
    <s v="01.08.08"/>
    <n v="12.5"/>
    <n v="1"/>
    <n v="15686.76"/>
    <n v="15686.76"/>
    <n v="0"/>
    <n v="6274.7040000000006"/>
    <x v="0"/>
  </r>
  <r>
    <s v="       105092"/>
    <s v="105092"/>
    <s v="       101656"/>
    <s v="REGAL DVOSTRANI POKRETNI"/>
    <x v="1"/>
    <s v="01.07.08"/>
    <s v="01.08.08"/>
    <n v="12.5"/>
    <n v="1"/>
    <n v="15686.76"/>
    <n v="15686.76"/>
    <n v="0"/>
    <n v="6274.7040000000006"/>
    <x v="0"/>
  </r>
  <r>
    <s v="       105093"/>
    <s v="105093"/>
    <s v="       100908"/>
    <s v="ORMAR DVOKRILNI DRVENI"/>
    <x v="0"/>
    <s v="01.01.97"/>
    <s v="01.02.97"/>
    <n v="12.5"/>
    <n v="1"/>
    <n v="1695.7"/>
    <n v="1695.7"/>
    <n v="0"/>
    <n v="678.28000000000009"/>
    <x v="0"/>
  </r>
  <r>
    <s v="       105096"/>
    <s v="105096"/>
    <s v="       102277"/>
    <s v="STOLICA ŠKOLSKA DRVENA"/>
    <x v="0"/>
    <s v="01.01.97"/>
    <s v="01.02.97"/>
    <n v="12.5"/>
    <n v="1"/>
    <n v="214.74"/>
    <n v="214.74"/>
    <n v="0"/>
    <n v="85.896000000000015"/>
    <x v="0"/>
  </r>
  <r>
    <s v="       105097"/>
    <s v="105097"/>
    <s v="       102168"/>
    <s v="STOLAC PLAVI ŠTOF"/>
    <x v="0"/>
    <s v="01.01.97"/>
    <s v="01.02.97"/>
    <n v="12.5"/>
    <n v="1"/>
    <n v="791.30000000000007"/>
    <n v="791.30000000000007"/>
    <n v="0"/>
    <n v="316.52000000000004"/>
    <x v="0"/>
  </r>
  <r>
    <s v="       105098"/>
    <s v="105098"/>
    <s v="       100511"/>
    <s v="MIKRO.+DODAT.DJEL.BLEITZ"/>
    <x v="1"/>
    <s v="01.01.97"/>
    <s v="01.02.97"/>
    <n v="20"/>
    <n v="1"/>
    <n v="44106.720000000001"/>
    <n v="44106.720000000001"/>
    <n v="0"/>
    <n v="17642.688000000002"/>
    <x v="0"/>
  </r>
  <r>
    <s v="       105099"/>
    <s v="105099"/>
    <s v="       102277"/>
    <s v="STOLICA ŠKOLSKA DRVENA"/>
    <x v="0"/>
    <s v="01.01.97"/>
    <s v="01.02.97"/>
    <n v="12.5"/>
    <n v="1"/>
    <n v="214.74"/>
    <n v="214.74"/>
    <n v="0"/>
    <n v="85.896000000000015"/>
    <x v="0"/>
  </r>
  <r>
    <s v="       105100"/>
    <s v="105100"/>
    <s v="       102128"/>
    <s v="STOLAC DRVENI (PROC. PF)"/>
    <x v="0"/>
    <s v="01.01.97"/>
    <s v="01.02.97"/>
    <n v="12.5"/>
    <n v="1"/>
    <n v="200"/>
    <n v="200"/>
    <n v="0"/>
    <n v="80"/>
    <x v="0"/>
  </r>
  <r>
    <s v="       105101"/>
    <s v="105101"/>
    <s v="       102128"/>
    <s v="STOLAC DRVENI (PROC. PF)"/>
    <x v="0"/>
    <s v="01.01.97"/>
    <s v="01.02.97"/>
    <n v="12.5"/>
    <n v="1"/>
    <n v="200"/>
    <n v="200"/>
    <n v="0"/>
    <n v="80"/>
    <x v="0"/>
  </r>
  <r>
    <s v="       105102"/>
    <s v="105102"/>
    <s v="       102189"/>
    <s v="STOLAC ŠKOLSKI DRVENI s.3"/>
    <x v="0"/>
    <s v="01.01.97"/>
    <s v="01.02.97"/>
    <n v="12.5"/>
    <n v="1"/>
    <n v="214.74"/>
    <n v="214.74"/>
    <n v="0"/>
    <n v="85.896000000000015"/>
    <x v="0"/>
  </r>
  <r>
    <s v="       105107"/>
    <s v="105107"/>
    <s v="       100226"/>
    <s v="FOTOAPARAT NIKON D5300"/>
    <x v="0"/>
    <s v="11.12.14"/>
    <s v="01.01.15"/>
    <n v="20"/>
    <n v="1"/>
    <n v="8721"/>
    <n v="8721"/>
    <n v="0"/>
    <n v="3488.4"/>
    <x v="0"/>
  </r>
  <r>
    <s v="       105108"/>
    <s v="105108"/>
    <s v="       101356"/>
    <s v="PORTREPLIKATOR VB043AA"/>
    <x v="1"/>
    <s v="03.06.11"/>
    <s v="01.07.11"/>
    <n v="25"/>
    <n v="1"/>
    <n v="1037.3700000000001"/>
    <n v="1037.3700000000001"/>
    <n v="0"/>
    <n v="414.94800000000009"/>
    <x v="0"/>
  </r>
  <r>
    <s v="       105109"/>
    <s v="105109"/>
    <s v="       100355"/>
    <s v="KAMERA SONY DCR-HC39 s.30"/>
    <x v="2"/>
    <s v="21.07.05"/>
    <s v="01.08.05"/>
    <n v="20"/>
    <n v="1"/>
    <n v="4038.4500000000003"/>
    <n v="4038.4500000000003"/>
    <n v="0"/>
    <n v="1615.38"/>
    <x v="0"/>
  </r>
  <r>
    <s v="       105110"/>
    <s v="105110"/>
    <s v="       100706"/>
    <s v="MONITOR PHILIPS 22&quot;"/>
    <x v="2"/>
    <s v="20.01.09"/>
    <s v="01.02.09"/>
    <n v="25"/>
    <n v="1"/>
    <n v="2318"/>
    <n v="2318"/>
    <n v="0"/>
    <n v="927.2"/>
    <x v="0"/>
  </r>
  <r>
    <s v="       105111"/>
    <s v="105111"/>
    <s v="       102509"/>
    <s v="UZORKIVAČ SA FUTROLOM"/>
    <x v="1"/>
    <s v="22.03.10"/>
    <s v="01.04.10"/>
    <n v="20"/>
    <n v="1"/>
    <n v="17510"/>
    <n v="17510"/>
    <n v="0"/>
    <n v="7004"/>
    <x v="0"/>
  </r>
  <r>
    <s v="       105112"/>
    <s v="105112"/>
    <s v="       100095"/>
    <s v="ĆELIJA PROTOČNA-AKRIL"/>
    <x v="1"/>
    <s v="15.07.10"/>
    <s v="01.08.10"/>
    <n v="20"/>
    <n v="1"/>
    <n v="2160"/>
    <n v="2160"/>
    <n v="0"/>
    <n v="864"/>
    <x v="0"/>
  </r>
  <r>
    <s v="       105113"/>
    <s v="105113"/>
    <s v="       100095"/>
    <s v="ĆELIJA PROTOČNA-AKRIL"/>
    <x v="1"/>
    <s v="15.07.10"/>
    <s v="01.08.10"/>
    <n v="20"/>
    <n v="1"/>
    <n v="2160"/>
    <n v="2160"/>
    <n v="0"/>
    <n v="864"/>
    <x v="0"/>
  </r>
  <r>
    <s v="       105114"/>
    <s v="105114"/>
    <s v="       100095"/>
    <s v="ĆELIJA PROTOČNA-AKRIL"/>
    <x v="1"/>
    <s v="15.07.10"/>
    <s v="01.08.10"/>
    <n v="20"/>
    <n v="1"/>
    <n v="2160"/>
    <n v="2160"/>
    <n v="0"/>
    <n v="864"/>
    <x v="0"/>
  </r>
  <r>
    <s v="       105115"/>
    <s v="105115"/>
    <s v="       100095"/>
    <s v="ĆELIJA PROTOČNA-AKRIL"/>
    <x v="1"/>
    <s v="15.07.10"/>
    <s v="01.08.10"/>
    <n v="20"/>
    <n v="1"/>
    <n v="2160"/>
    <n v="2160"/>
    <n v="0"/>
    <n v="864"/>
    <x v="0"/>
  </r>
  <r>
    <s v="       105116"/>
    <s v="105116"/>
    <s v="       100423"/>
    <s v="KOMPLET ZA NADOPUNU BKT-"/>
    <x v="1"/>
    <s v="04.04.11"/>
    <s v="01.05.11"/>
    <n v="20"/>
    <n v="1"/>
    <n v="2414.2200000000003"/>
    <n v="2414.2200000000003"/>
    <n v="0"/>
    <n v="965.6880000000001"/>
    <x v="0"/>
  </r>
  <r>
    <s v="       105117"/>
    <s v="105117"/>
    <s v="       101455"/>
    <s v="PUMPA PERISTALTIČKA"/>
    <x v="1"/>
    <s v="15.07.10"/>
    <s v="01.08.10"/>
    <n v="20"/>
    <n v="1"/>
    <n v="18040"/>
    <n v="18040"/>
    <n v="0"/>
    <n v="7216"/>
    <x v="0"/>
  </r>
  <r>
    <s v="       105118"/>
    <s v="105118"/>
    <s v="       100744"/>
    <s v="MULTIMETAR MULTI 340i"/>
    <x v="1"/>
    <s v="16.01.09"/>
    <s v="01.02.09"/>
    <n v="20"/>
    <n v="1"/>
    <n v="20081.689999999999"/>
    <n v="20081.689999999999"/>
    <n v="0"/>
    <n v="8032.6759999999995"/>
    <x v="0"/>
  </r>
  <r>
    <s v="       105119"/>
    <s v="105119"/>
    <s v="       101191"/>
    <s v="pH METAR SenTix 41 (procj"/>
    <x v="1"/>
    <s v="01.07.02"/>
    <s v="01.08.02"/>
    <n v="20"/>
    <n v="1"/>
    <n v="2200"/>
    <n v="2200"/>
    <n v="0"/>
    <n v="880"/>
    <x v="0"/>
  </r>
  <r>
    <s v="       105120"/>
    <s v="105120"/>
    <s v="       100429"/>
    <s v="KONDUKTOMETAR 3110"/>
    <x v="1"/>
    <s v="30.06.14"/>
    <s v="01.07.14"/>
    <n v="20"/>
    <n v="1"/>
    <n v="5500"/>
    <n v="5500"/>
    <n v="0"/>
    <n v="2200"/>
    <x v="0"/>
  </r>
  <r>
    <s v="       105121"/>
    <s v="105121"/>
    <s v="       100156"/>
    <s v="EPA TURBIDIMETAR ZA MJERE"/>
    <x v="1"/>
    <s v="20.04.15"/>
    <s v="01.05.15"/>
    <n v="20"/>
    <n v="1"/>
    <n v="5414.06"/>
    <n v="5414.06"/>
    <n v="0"/>
    <n v="2165.6240000000003"/>
    <x v="0"/>
  </r>
  <r>
    <s v="       105122"/>
    <s v="105122"/>
    <s v="       100324"/>
    <s v="INST.ZA PROSPEKCIJU ZLATA"/>
    <x v="1"/>
    <s v="27.02.09"/>
    <s v="01.03.09"/>
    <n v="20"/>
    <n v="1"/>
    <n v="19166.97"/>
    <n v="19166.97"/>
    <n v="0"/>
    <n v="7666.7880000000005"/>
    <x v="0"/>
  </r>
  <r>
    <s v="       105123"/>
    <s v="105123"/>
    <s v="       100746"/>
    <s v="NAPA INOX"/>
    <x v="1"/>
    <s v="18.01.08"/>
    <s v="01.02.08"/>
    <n v="20"/>
    <n v="1"/>
    <n v="12139"/>
    <n v="12139"/>
    <n v="0"/>
    <n v="4855.6000000000004"/>
    <x v="0"/>
  </r>
  <r>
    <s v="       105124"/>
    <s v="105124"/>
    <s v="       101956"/>
    <s v="STOL LABORATORIJSKI"/>
    <x v="0"/>
    <s v="28.10.05"/>
    <s v="01.11.05"/>
    <n v="12.5"/>
    <n v="1"/>
    <n v="3744.59"/>
    <n v="3744.59"/>
    <n v="0"/>
    <n v="1497.8360000000002"/>
    <x v="0"/>
  </r>
  <r>
    <s v="       105125"/>
    <s v="105125"/>
    <s v="       100565"/>
    <s v="MJERAČ ONEČIŠ.ECOPROBE 5"/>
    <x v="2"/>
    <s v="06.11.04"/>
    <s v="01.12.04"/>
    <n v="20"/>
    <n v="1"/>
    <n v="157414.91"/>
    <n v="157414.91"/>
    <n v="0"/>
    <n v="62965.964000000007"/>
    <x v="0"/>
  </r>
  <r>
    <s v="       105126"/>
    <s v="105126"/>
    <s v="       102249"/>
    <s v="STOLICA DRVENA ŠKOLSKA"/>
    <x v="0"/>
    <s v="01.01.97"/>
    <s v="01.02.97"/>
    <n v="12.5"/>
    <n v="1"/>
    <n v="214.74"/>
    <n v="214.74"/>
    <n v="0"/>
    <n v="85.896000000000015"/>
    <x v="0"/>
  </r>
  <r>
    <s v="       105127"/>
    <s v="105127"/>
    <s v="       101111"/>
    <s v="ORMARIĆ KUH.-VIS. STALAŽA"/>
    <x v="0"/>
    <s v="01.01.97"/>
    <s v="01.02.97"/>
    <n v="12.5"/>
    <n v="1"/>
    <n v="452.13"/>
    <n v="452.13"/>
    <n v="0"/>
    <n v="180.852"/>
    <x v="0"/>
  </r>
  <r>
    <s v="       105128"/>
    <s v="105128"/>
    <s v="       102244"/>
    <s v="STOLICA DRVENA DAKTIL."/>
    <x v="0"/>
    <s v="01.01.97"/>
    <s v="01.02.97"/>
    <n v="12.5"/>
    <n v="1"/>
    <n v="85.100000000000009"/>
    <n v="85.100000000000009"/>
    <n v="0"/>
    <n v="34.040000000000006"/>
    <x v="0"/>
  </r>
  <r>
    <s v="       105130"/>
    <s v="105130"/>
    <s v="       101347"/>
    <s v="PORT REPLIKATOR HP"/>
    <x v="1"/>
    <s v="20.01.09"/>
    <s v="01.02.09"/>
    <n v="25"/>
    <n v="0"/>
    <n v="0"/>
    <n v="0"/>
    <n v="0"/>
    <n v="0"/>
    <x v="1"/>
  </r>
  <r>
    <s v="       105131"/>
    <s v="105131"/>
    <s v="       100826"/>
    <s v="NOTEBOOK LENOVO T540p"/>
    <x v="2"/>
    <s v="05.10.15"/>
    <s v="01.11.15"/>
    <n v="25"/>
    <n v="1"/>
    <n v="16347.31"/>
    <n v="16347.31"/>
    <n v="0"/>
    <n v="6538.924"/>
    <x v="0"/>
  </r>
  <r>
    <s v="       105133"/>
    <s v="105133"/>
    <s v="       102083"/>
    <s v="STOL s.306"/>
    <x v="0"/>
    <s v="28.04.04"/>
    <s v="01.05.04"/>
    <n v="12.5"/>
    <n v="1"/>
    <n v="1662.15"/>
    <n v="1662.15"/>
    <n v="0"/>
    <n v="664.86000000000013"/>
    <x v="0"/>
  </r>
  <r>
    <s v="       105134"/>
    <s v="105134"/>
    <s v="       100267"/>
    <s v="GPSMAP 76CSx"/>
    <x v="1"/>
    <s v="23.07.10"/>
    <s v="01.08.10"/>
    <n v="20"/>
    <n v="1"/>
    <n v="3418.16"/>
    <n v="3418.16"/>
    <n v="0"/>
    <n v="1367.2640000000001"/>
    <x v="0"/>
  </r>
  <r>
    <s v="       105137"/>
    <s v="105137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5139"/>
    <s v="105139"/>
    <s v="       101327"/>
    <s v="POLICA ZA KNJIGE"/>
    <x v="1"/>
    <s v="01.01.09"/>
    <s v="01.02.09"/>
    <n v="12.5"/>
    <n v="1"/>
    <n v="2565.0500000000002"/>
    <n v="2565.0500000000002"/>
    <n v="0"/>
    <n v="1026.0200000000002"/>
    <x v="0"/>
  </r>
  <r>
    <s v="       105141"/>
    <s v="105141"/>
    <s v="       101494"/>
    <s v="RAČ.HP COMPAQ 8200Elite"/>
    <x v="2"/>
    <s v="23.09.11"/>
    <s v="01.10.11"/>
    <n v="25"/>
    <n v="1"/>
    <n v="5889.82"/>
    <n v="5889.82"/>
    <n v="0"/>
    <n v="2355.9279999999999"/>
    <x v="0"/>
  </r>
  <r>
    <s v="       105142"/>
    <s v="105142"/>
    <s v="       101502"/>
    <s v="RAČ.HP PROONE 600G1"/>
    <x v="2"/>
    <s v="10.10.14"/>
    <s v="01.11.14"/>
    <n v="25"/>
    <n v="1"/>
    <n v="7843.91"/>
    <n v="7843.91"/>
    <n v="0"/>
    <n v="3137.5640000000003"/>
    <x v="0"/>
  </r>
  <r>
    <s v="       105143"/>
    <s v="105143"/>
    <s v="       100173"/>
    <s v="FOTELJA KLUB NISKA CRNA"/>
    <x v="0"/>
    <s v="18.11.08"/>
    <s v="01.12.08"/>
    <n v="12.5"/>
    <n v="1"/>
    <n v="1149.8500000000001"/>
    <n v="1149.8500000000001"/>
    <n v="0"/>
    <n v="459.94000000000005"/>
    <x v="0"/>
  </r>
  <r>
    <s v="       105144"/>
    <s v="105144"/>
    <s v="       100173"/>
    <s v="FOTELJA KLUB NISKA CRNA"/>
    <x v="0"/>
    <s v="18.11.08"/>
    <s v="01.12.08"/>
    <n v="12.5"/>
    <n v="1"/>
    <n v="1149.8500000000001"/>
    <n v="1149.8500000000001"/>
    <n v="0"/>
    <n v="459.94000000000005"/>
    <x v="0"/>
  </r>
  <r>
    <s v="       105145"/>
    <s v="105145"/>
    <s v="       100374"/>
    <s v="KAZETA OPTON 67380"/>
    <x v="1"/>
    <s v="01.01.97"/>
    <s v="01.02.97"/>
    <n v="20"/>
    <n v="1"/>
    <n v="2342.0100000000002"/>
    <n v="2342.0100000000002"/>
    <n v="0"/>
    <n v="936.80400000000009"/>
    <x v="0"/>
  </r>
  <r>
    <s v="       105146"/>
    <s v="105146"/>
    <s v="       100859"/>
    <s v="ORMAR 100x64x150 S KLIZN."/>
    <x v="0"/>
    <s v="18.11.08"/>
    <s v="01.12.08"/>
    <n v="12.5"/>
    <n v="1"/>
    <n v="1964.2"/>
    <n v="1964.2"/>
    <n v="0"/>
    <n v="785.68000000000006"/>
    <x v="0"/>
  </r>
  <r>
    <s v="       105147"/>
    <s v="105147"/>
    <s v="       102170"/>
    <s v="Stolac radni"/>
    <x v="0"/>
    <s v="18.11.08"/>
    <s v="01.12.08"/>
    <n v="12.5"/>
    <n v="1"/>
    <n v="1238.3"/>
    <n v="1238.3"/>
    <n v="0"/>
    <n v="495.32"/>
    <x v="0"/>
  </r>
  <r>
    <s v="       105149"/>
    <s v="105149"/>
    <s v="       101328"/>
    <s v="POLICA ZA KNJIGE 154x33x7"/>
    <x v="1"/>
    <s v="18.11.08"/>
    <s v="01.12.08"/>
    <n v="12.5"/>
    <n v="1"/>
    <n v="2565.0500000000002"/>
    <n v="2565.0500000000002"/>
    <n v="0"/>
    <n v="1026.0200000000002"/>
    <x v="0"/>
  </r>
  <r>
    <s v="       105150"/>
    <s v="105150"/>
    <s v="       102329"/>
    <s v="SUSTAV ZA FILTRACIJU SUSP"/>
    <x v="1"/>
    <s v="30.08.12"/>
    <s v="01.09.12"/>
    <n v="20"/>
    <n v="1"/>
    <n v="4833.75"/>
    <n v="4833.75"/>
    <n v="0"/>
    <n v="1933.5"/>
    <x v="0"/>
  </r>
  <r>
    <s v="       105151"/>
    <s v="105151"/>
    <s v="       102540"/>
    <s v="VAKUM PUMPA/TLAK+DJELOVI"/>
    <x v="1"/>
    <s v="30.08.12"/>
    <s v="01.09.12"/>
    <n v="20"/>
    <n v="1"/>
    <n v="10017"/>
    <n v="10017"/>
    <n v="0"/>
    <n v="4006.8"/>
    <x v="0"/>
  </r>
  <r>
    <s v="       105152"/>
    <s v="105152"/>
    <s v="       101087"/>
    <s v="ORMAR ZA REGIST.80x40x110"/>
    <x v="0"/>
    <s v="18.12.11"/>
    <s v="01.01.12"/>
    <n v="12.5"/>
    <n v="1"/>
    <n v="1525.2"/>
    <n v="1525.2"/>
    <n v="0"/>
    <n v="610.08000000000004"/>
    <x v="0"/>
  </r>
  <r>
    <s v="       105153"/>
    <s v="105153"/>
    <s v="       101300"/>
    <s v="Pokretna kazeta"/>
    <x v="1"/>
    <s v="18.12.11"/>
    <s v="01.01.12"/>
    <n v="12.5"/>
    <n v="1"/>
    <n v="897.9"/>
    <n v="897.9"/>
    <n v="0"/>
    <n v="359.16"/>
    <x v="0"/>
  </r>
  <r>
    <s v="       105154"/>
    <s v="105154"/>
    <s v="       101300"/>
    <s v="Pokretna kazeta"/>
    <x v="1"/>
    <s v="18.12.11"/>
    <s v="01.01.12"/>
    <n v="12.5"/>
    <n v="1"/>
    <n v="897.9"/>
    <n v="897.9"/>
    <n v="0"/>
    <n v="359.16"/>
    <x v="0"/>
  </r>
  <r>
    <s v="       105155"/>
    <s v="105155"/>
    <s v="       101192"/>
    <s v="pH METAR SG-2"/>
    <x v="1"/>
    <s v="21.06.12"/>
    <s v="01.07.12"/>
    <n v="20"/>
    <n v="1"/>
    <n v="4993.75"/>
    <n v="4993.75"/>
    <n v="0"/>
    <n v="1997.5"/>
    <x v="0"/>
  </r>
  <r>
    <s v="       105157"/>
    <s v="105157"/>
    <s v="       101494"/>
    <s v="RAČ.HP COMPAQ 8200Elite"/>
    <x v="2"/>
    <s v="15.11.11"/>
    <s v="01.12.11"/>
    <n v="25"/>
    <n v="1"/>
    <n v="7772.3"/>
    <n v="7772.3"/>
    <n v="0"/>
    <n v="3108.92"/>
    <x v="0"/>
  </r>
  <r>
    <s v="       105158"/>
    <s v="105158"/>
    <s v="       100389"/>
    <s v="KLUPA ŠKOLSKA ŽUTA"/>
    <x v="0"/>
    <s v="01.01.97"/>
    <s v="01.02.97"/>
    <n v="12.5"/>
    <n v="1"/>
    <n v="84.95"/>
    <n v="84.95"/>
    <n v="0"/>
    <n v="33.980000000000004"/>
    <x v="0"/>
  </r>
  <r>
    <s v="       105159"/>
    <s v="105159"/>
    <s v="       100523"/>
    <s v="MIKROS.POLARIZ.LEICA DMEP"/>
    <x v="1"/>
    <s v="31.03.06"/>
    <s v="01.04.06"/>
    <n v="20"/>
    <n v="1"/>
    <n v="48800"/>
    <n v="48800"/>
    <n v="0"/>
    <n v="19520"/>
    <x v="0"/>
  </r>
  <r>
    <s v="       105160"/>
    <s v="105160"/>
    <s v="       102484"/>
    <s v="UREĐAJ GPS MAP 60CSx"/>
    <x v="1"/>
    <s v="29.10.08"/>
    <s v="01.11.08"/>
    <n v="20"/>
    <n v="1"/>
    <n v="3553.13"/>
    <n v="3553.13"/>
    <n v="0"/>
    <n v="1421.2520000000002"/>
    <x v="0"/>
  </r>
  <r>
    <s v="       105161"/>
    <s v="105161"/>
    <s v="       102277"/>
    <s v="STOLICA ŠKOLSKA DRVENA"/>
    <x v="0"/>
    <s v="01.01.97"/>
    <s v="01.02.97"/>
    <n v="12.5"/>
    <n v="1"/>
    <n v="214.74"/>
    <n v="214.74"/>
    <n v="0"/>
    <n v="85.896000000000015"/>
    <x v="0"/>
  </r>
  <r>
    <s v="       105162"/>
    <s v="105162"/>
    <s v="       102092"/>
    <s v="STOL UREDSKI*KAZETA"/>
    <x v="0"/>
    <s v="06.07.00"/>
    <s v="01.08.00"/>
    <n v="12.5"/>
    <n v="1"/>
    <n v="2601.17"/>
    <n v="2601.17"/>
    <n v="0"/>
    <n v="1040.4680000000001"/>
    <x v="0"/>
  </r>
  <r>
    <s v="       105163"/>
    <s v="105163"/>
    <s v="       100170"/>
    <s v="FOTELJA CRNA SKAJ"/>
    <x v="0"/>
    <s v="01.01.97"/>
    <s v="01.02.97"/>
    <n v="12.5"/>
    <n v="1"/>
    <n v="847.84"/>
    <n v="847.84"/>
    <n v="0"/>
    <n v="339.13600000000002"/>
    <x v="0"/>
  </r>
  <r>
    <s v="       105175"/>
    <s v="105175"/>
    <s v="       100671"/>
    <s v="MONITOR ASUS 22&quot; VW220TE"/>
    <x v="2"/>
    <s v="07.07.09"/>
    <s v="01.08.09"/>
    <n v="25"/>
    <n v="1"/>
    <n v="1134.6000000000001"/>
    <n v="1134.6000000000001"/>
    <n v="0"/>
    <n v="453.84000000000009"/>
    <x v="0"/>
  </r>
  <r>
    <s v="       105176"/>
    <s v="105176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179"/>
    <s v="105179"/>
    <s v="       100402"/>
    <s v="KOLICA ZA ČIŠĆENJE S POST"/>
    <x v="1"/>
    <s v="30.01.07"/>
    <s v="01.02.07"/>
    <n v="20"/>
    <n v="1"/>
    <n v="1705.56"/>
    <n v="1705.56"/>
    <n v="0"/>
    <n v="682.22400000000005"/>
    <x v="0"/>
  </r>
  <r>
    <s v="       105184"/>
    <s v="105184"/>
    <s v="       100279"/>
    <s v="GRAFOSKOP PRIJENOSNI s.31"/>
    <x v="1"/>
    <s v="12.01.01"/>
    <s v="01.02.01"/>
    <n v="20"/>
    <n v="1"/>
    <n v="4209"/>
    <n v="4209"/>
    <n v="0"/>
    <n v="1683.6000000000001"/>
    <x v="0"/>
  </r>
  <r>
    <s v="       105185"/>
    <s v="105185"/>
    <s v="       100278"/>
    <s v="GRAFOSKOP PRIJENOSNI F44"/>
    <x v="1"/>
    <s v="11.11.99"/>
    <s v="01.12.99"/>
    <n v="20"/>
    <n v="1"/>
    <n v="3904"/>
    <n v="3904"/>
    <n v="0"/>
    <n v="1561.6000000000001"/>
    <x v="0"/>
  </r>
  <r>
    <s v="       105188"/>
    <s v="105188"/>
    <s v="       101675"/>
    <s v="SCANER CANON A4 4400F"/>
    <x v="2"/>
    <s v="22.01.09"/>
    <s v="01.02.09"/>
    <n v="25"/>
    <n v="1"/>
    <n v="732"/>
    <n v="732"/>
    <n v="0"/>
    <n v="292.8"/>
    <x v="0"/>
  </r>
  <r>
    <s v="       105190"/>
    <s v="105190"/>
    <s v="       101086"/>
    <s v="ORMAR ZA REGIST.60x40x110"/>
    <x v="0"/>
    <s v="18.12.11"/>
    <s v="01.01.12"/>
    <n v="12.5"/>
    <n v="1"/>
    <n v="1156.2"/>
    <n v="1156.2"/>
    <n v="0"/>
    <n v="462.48"/>
    <x v="0"/>
  </r>
  <r>
    <s v="       105196"/>
    <s v="105196"/>
    <s v="       100539"/>
    <s v="MIKROSKOP LEITZ 732423"/>
    <x v="1"/>
    <s v="01.01.97"/>
    <s v="01.02.97"/>
    <n v="20"/>
    <n v="1"/>
    <n v="16614.29"/>
    <n v="16614.29"/>
    <n v="0"/>
    <n v="6645.7160000000003"/>
    <x v="0"/>
  </r>
  <r>
    <s v="       105197"/>
    <s v="105197"/>
    <s v="       100651"/>
    <s v="MONITOR 24&quot; DELL U2412M"/>
    <x v="2"/>
    <s v="14.11.13"/>
    <s v="01.12.13"/>
    <n v="25"/>
    <n v="1"/>
    <n v="2271.2000000000003"/>
    <n v="2271.2000000000003"/>
    <n v="0"/>
    <n v="908.48000000000013"/>
    <x v="0"/>
  </r>
  <r>
    <s v="       105198"/>
    <s v="105198"/>
    <s v="       102237"/>
    <s v="STOLICA CRNA NA OTAČIMA"/>
    <x v="0"/>
    <s v="01.01.97"/>
    <s v="01.02.97"/>
    <n v="12.5"/>
    <n v="1"/>
    <n v="791.31000000000006"/>
    <n v="791.31000000000006"/>
    <n v="0"/>
    <n v="316.52400000000006"/>
    <x v="0"/>
  </r>
  <r>
    <s v="       105199"/>
    <s v="105199"/>
    <s v="       102055"/>
    <s v="STOL RADNI S 2 ORMARIĆA s"/>
    <x v="0"/>
    <s v="01.01.97"/>
    <s v="01.02.97"/>
    <n v="12.5"/>
    <n v="1"/>
    <n v="791.34"/>
    <n v="791.34"/>
    <n v="0"/>
    <n v="316.53600000000006"/>
    <x v="0"/>
  </r>
  <r>
    <s v="       105200"/>
    <s v="105200"/>
    <s v="       101128"/>
    <s v="ORMARIĆ S LADICAMA"/>
    <x v="0"/>
    <s v="01.01.97"/>
    <s v="01.02.97"/>
    <n v="12.5"/>
    <n v="1"/>
    <n v="339.14"/>
    <n v="339.14"/>
    <n v="0"/>
    <n v="135.65600000000001"/>
    <x v="0"/>
  </r>
  <r>
    <s v="       105201"/>
    <s v="105201"/>
    <s v="       101909"/>
    <s v="STOL DAKTILO s.305"/>
    <x v="0"/>
    <s v="01.01.97"/>
    <s v="01.02.97"/>
    <n v="12.5"/>
    <n v="1"/>
    <n v="876.05000000000007"/>
    <n v="876.05000000000007"/>
    <n v="0"/>
    <n v="350.42000000000007"/>
    <x v="0"/>
  </r>
  <r>
    <s v="       105203"/>
    <s v="105203"/>
    <s v="       102025"/>
    <s v="STOL RADNI 180x75x75+LAD."/>
    <x v="0"/>
    <s v="18.11.08"/>
    <s v="01.12.08"/>
    <n v="12.5"/>
    <n v="1"/>
    <n v="9110.35"/>
    <n v="9110.35"/>
    <n v="0"/>
    <n v="3644.1400000000003"/>
    <x v="0"/>
  </r>
  <r>
    <s v="       105204"/>
    <s v="105204"/>
    <s v="       102025"/>
    <s v="STOL RADNI 180x75x75+LAD."/>
    <x v="0"/>
    <s v="18.11.08"/>
    <s v="01.12.08"/>
    <n v="12.5"/>
    <n v="1"/>
    <n v="9110.35"/>
    <n v="9110.35"/>
    <n v="0"/>
    <n v="3644.1400000000003"/>
    <x v="0"/>
  </r>
  <r>
    <s v="       105205"/>
    <s v="105205"/>
    <s v="       102025"/>
    <s v="STOL RADNI 180x75x75+LAD."/>
    <x v="0"/>
    <s v="18.11.08"/>
    <s v="01.12.08"/>
    <n v="12.5"/>
    <n v="1"/>
    <n v="9110.35"/>
    <n v="9110.35"/>
    <n v="0"/>
    <n v="3644.1400000000003"/>
    <x v="0"/>
  </r>
  <r>
    <s v="       105206"/>
    <s v="105206"/>
    <s v="       102594"/>
    <s v="VJEŠALICA LIPA-CRNA"/>
    <x v="1"/>
    <s v="25.11.08"/>
    <s v="01.12.08"/>
    <n v="12.5"/>
    <n v="1"/>
    <n v="359.90000000000003"/>
    <n v="359.90000000000003"/>
    <n v="0"/>
    <n v="143.96"/>
    <x v="0"/>
  </r>
  <r>
    <s v="       105207"/>
    <s v="105207"/>
    <s v="       100545"/>
    <s v="MIKROSKOP OPTON 67380"/>
    <x v="1"/>
    <s v="01.01.97"/>
    <s v="01.02.97"/>
    <n v="20"/>
    <n v="1"/>
    <n v="1833.07"/>
    <n v="1833.07"/>
    <n v="0"/>
    <n v="733.22800000000007"/>
    <x v="0"/>
  </r>
  <r>
    <s v="       105209"/>
    <s v="105209"/>
    <s v="       102167"/>
    <s v="STOLAC PLASTIČNI SMEĐI **"/>
    <x v="0"/>
    <s v="13.11.06"/>
    <s v="01.12.06"/>
    <n v="12.5"/>
    <n v="1"/>
    <n v="318.91000000000003"/>
    <n v="318.91000000000003"/>
    <n v="0"/>
    <n v="127.56400000000002"/>
    <x v="0"/>
  </r>
  <r>
    <s v="       105214"/>
    <s v="105214"/>
    <s v="       101289"/>
    <s v="PLOHA RAD. S ORM. I INST."/>
    <x v="1"/>
    <s v="01.01.97"/>
    <s v="01.02.97"/>
    <n v="12.5"/>
    <n v="1"/>
    <n v="8578.52"/>
    <n v="8578.52"/>
    <n v="0"/>
    <n v="3431.4080000000004"/>
    <x v="0"/>
  </r>
  <r>
    <s v="       105215"/>
    <s v="105215"/>
    <s v="       101289"/>
    <s v="PLOHA RAD. S ORM. I INST."/>
    <x v="1"/>
    <s v="01.01.97"/>
    <s v="01.02.97"/>
    <n v="12.5"/>
    <n v="1"/>
    <n v="3574.1"/>
    <n v="3574.1"/>
    <n v="0"/>
    <n v="1429.64"/>
    <x v="0"/>
  </r>
  <r>
    <s v="       105216"/>
    <s v="105216"/>
    <s v="       101892"/>
    <s v="STOL CRNI"/>
    <x v="0"/>
    <s v="01.01.97"/>
    <s v="01.02.97"/>
    <n v="12.5"/>
    <n v="1"/>
    <n v="423.92"/>
    <n v="423.92"/>
    <n v="0"/>
    <n v="169.56800000000001"/>
    <x v="0"/>
  </r>
  <r>
    <s v="       105218"/>
    <s v="105218"/>
    <s v="       102109"/>
    <s v="STOL ZA VAGU"/>
    <x v="0"/>
    <s v="01.01.97"/>
    <s v="01.02.97"/>
    <n v="12.5"/>
    <n v="1"/>
    <n v="856.23"/>
    <n v="856.23"/>
    <n v="0"/>
    <n v="342.49200000000002"/>
    <x v="0"/>
  </r>
  <r>
    <s v="       105219"/>
    <s v="105219"/>
    <s v="       101111"/>
    <s v="ORMARIĆ KUH.-VIS. STALAŽA"/>
    <x v="0"/>
    <s v="01.01.97"/>
    <s v="01.02.97"/>
    <n v="12.5"/>
    <n v="1"/>
    <n v="452.13"/>
    <n v="452.13"/>
    <n v="0"/>
    <n v="180.852"/>
    <x v="0"/>
  </r>
  <r>
    <s v="       105220"/>
    <s v="105220"/>
    <s v="       101111"/>
    <s v="ORMARIĆ KUH.-VIS. STALAŽA"/>
    <x v="0"/>
    <s v="01.01.97"/>
    <s v="01.02.97"/>
    <n v="12.5"/>
    <n v="1"/>
    <n v="452.13"/>
    <n v="452.13"/>
    <n v="0"/>
    <n v="180.852"/>
    <x v="0"/>
  </r>
  <r>
    <s v="       105221"/>
    <s v="105221"/>
    <s v="       101111"/>
    <s v="ORMARIĆ KUH.-VIS. STALAŽA"/>
    <x v="0"/>
    <s v="01.01.97"/>
    <s v="01.02.97"/>
    <n v="12.5"/>
    <n v="1"/>
    <n v="452.13"/>
    <n v="452.13"/>
    <n v="0"/>
    <n v="180.852"/>
    <x v="0"/>
  </r>
  <r>
    <s v="       105222"/>
    <s v="105222"/>
    <s v="       101131"/>
    <s v="ORMARIĆ S LADICAMA POKRET"/>
    <x v="0"/>
    <s v="01.01.97"/>
    <s v="01.02.97"/>
    <n v="12.5"/>
    <n v="1"/>
    <n v="357.07"/>
    <n v="357.07"/>
    <n v="0"/>
    <n v="142.828"/>
    <x v="0"/>
  </r>
  <r>
    <s v="       105223"/>
    <s v="105223"/>
    <s v="       101111"/>
    <s v="ORMARIĆ KUH.-VIS. STALAŽA"/>
    <x v="0"/>
    <s v="01.01.97"/>
    <s v="01.02.97"/>
    <n v="12.5"/>
    <n v="1"/>
    <n v="452.12"/>
    <n v="452.12"/>
    <n v="0"/>
    <n v="180.84800000000001"/>
    <x v="0"/>
  </r>
  <r>
    <s v="       105224"/>
    <s v="105224"/>
    <s v="       101929"/>
    <s v="STOL DRVENI ZA SUĐE"/>
    <x v="0"/>
    <s v="01.01.97"/>
    <s v="01.02.97"/>
    <n v="12.5"/>
    <n v="1"/>
    <n v="565.15"/>
    <n v="565.15"/>
    <n v="0"/>
    <n v="226.06"/>
    <x v="0"/>
  </r>
  <r>
    <s v="       105226"/>
    <s v="105226"/>
    <s v="       102207"/>
    <s v="STOLAC UREDSKI 120-2/S"/>
    <x v="0"/>
    <s v="13.02.98"/>
    <s v="01.03.98"/>
    <n v="12.5"/>
    <n v="1"/>
    <n v="616"/>
    <n v="616"/>
    <n v="0"/>
    <n v="246.4"/>
    <x v="0"/>
  </r>
  <r>
    <s v="       105227"/>
    <s v="105227"/>
    <s v="       101913"/>
    <s v="STOL DAKTILOGRAFSKI"/>
    <x v="0"/>
    <s v="01.01.97"/>
    <s v="01.02.97"/>
    <n v="12.5"/>
    <n v="1"/>
    <n v="401.29"/>
    <n v="401.29"/>
    <n v="0"/>
    <n v="160.51600000000002"/>
    <x v="0"/>
  </r>
  <r>
    <s v="       105228"/>
    <s v="105228"/>
    <s v="       102168"/>
    <s v="STOLAC PLAVI ŠTOF"/>
    <x v="0"/>
    <s v="01.01.97"/>
    <s v="01.02.97"/>
    <n v="12.5"/>
    <n v="1"/>
    <n v="791.30000000000007"/>
    <n v="791.30000000000007"/>
    <n v="0"/>
    <n v="316.52000000000004"/>
    <x v="0"/>
  </r>
  <r>
    <s v="       105229"/>
    <s v="105229"/>
    <s v="       101924"/>
    <s v="STOL DRVENI (ZA SEPAR.)"/>
    <x v="0"/>
    <s v="01.01.97"/>
    <s v="01.02.97"/>
    <n v="12.5"/>
    <n v="1"/>
    <n v="522.79999999999995"/>
    <n v="522.79999999999995"/>
    <n v="0"/>
    <n v="209.12"/>
    <x v="0"/>
  </r>
  <r>
    <s v="       105230"/>
    <s v="105230"/>
    <s v="       101710"/>
    <s v="SEPARATOR MAGNETIC"/>
    <x v="1"/>
    <s v="01.01.97"/>
    <s v="01.02.97"/>
    <n v="20"/>
    <n v="1"/>
    <n v="19953.68"/>
    <n v="19953.68"/>
    <n v="0"/>
    <n v="7981.4720000000007"/>
    <x v="0"/>
  </r>
  <r>
    <s v="       105231"/>
    <s v="105231"/>
    <s v="       101321"/>
    <s v="POLICA PODNA"/>
    <x v="0"/>
    <s v="01.01.97"/>
    <s v="01.02.97"/>
    <n v="12.5"/>
    <n v="1"/>
    <n v="788.49"/>
    <n v="788.49"/>
    <n v="0"/>
    <n v="315.39600000000002"/>
    <x v="0"/>
  </r>
  <r>
    <s v="       105232"/>
    <s v="105232"/>
    <s v="       100103"/>
    <s v="DESTILATOR VODE 5 LIT"/>
    <x v="1"/>
    <s v="29.04.97"/>
    <s v="01.05.97"/>
    <n v="20"/>
    <n v="1"/>
    <n v="5500"/>
    <n v="5500"/>
    <n v="0"/>
    <n v="2200"/>
    <x v="0"/>
  </r>
  <r>
    <s v="       105233"/>
    <s v="105233"/>
    <s v="       100450"/>
    <s v="KUPELJ VOD.ULTRAZVUČNA"/>
    <x v="1"/>
    <s v="21.06.04"/>
    <s v="01.07.04"/>
    <n v="20"/>
    <n v="1"/>
    <n v="9150"/>
    <n v="9150"/>
    <n v="0"/>
    <n v="3660"/>
    <x v="0"/>
  </r>
  <r>
    <s v="       105235"/>
    <s v="105235"/>
    <s v="       101181"/>
    <s v="PEĆ ZA ŽARENJE HEAREOUS"/>
    <x v="1"/>
    <s v="01.01.97"/>
    <s v="01.02.97"/>
    <n v="20"/>
    <n v="1"/>
    <n v="6116.58"/>
    <n v="6116.58"/>
    <n v="0"/>
    <n v="2446.6320000000001"/>
    <x v="0"/>
  </r>
  <r>
    <s v="       105236"/>
    <s v="105236"/>
    <s v="       100024"/>
    <s v="APAR.ZA IZR.TEKST.PREPAR"/>
    <x v="1"/>
    <s v="04.01.05"/>
    <s v="01.02.05"/>
    <n v="20"/>
    <n v="1"/>
    <n v="9760"/>
    <n v="9760"/>
    <n v="0"/>
    <n v="3904"/>
    <x v="0"/>
  </r>
  <r>
    <s v="       105241"/>
    <s v="105241"/>
    <s v="       102564"/>
    <s v="VITRINA SA STAK. VRATIMA"/>
    <x v="0"/>
    <s v="01.01.97"/>
    <s v="01.02.97"/>
    <n v="12.5"/>
    <n v="1"/>
    <n v="1599.6100000000001"/>
    <n v="1599.6100000000001"/>
    <n v="0"/>
    <n v="639.84400000000005"/>
    <x v="0"/>
  </r>
  <r>
    <s v="       105242"/>
    <s v="105242"/>
    <s v="       102564"/>
    <s v="VITRINA SA STAK. VRATIMA"/>
    <x v="0"/>
    <s v="01.01.97"/>
    <s v="01.02.97"/>
    <n v="12.5"/>
    <n v="1"/>
    <n v="1599.6100000000001"/>
    <n v="1599.6100000000001"/>
    <n v="0"/>
    <n v="639.84400000000005"/>
    <x v="0"/>
  </r>
  <r>
    <s v="       105243"/>
    <s v="105243"/>
    <s v="       102607"/>
    <s v="VODENA KUPELJ 2x4 RM130mm"/>
    <x v="1"/>
    <s v="08.02.10"/>
    <s v="01.03.10"/>
    <n v="20"/>
    <n v="1"/>
    <n v="9488"/>
    <n v="9488"/>
    <n v="0"/>
    <n v="3795.2000000000003"/>
    <x v="0"/>
  </r>
  <r>
    <s v="       105244"/>
    <s v="105244"/>
    <s v="       102608"/>
    <s v="VODENA KUPELJ 380x320x180"/>
    <x v="1"/>
    <s v="08.02.10"/>
    <s v="01.03.10"/>
    <n v="20"/>
    <n v="1"/>
    <n v="6500"/>
    <n v="6500"/>
    <n v="0"/>
    <n v="2600"/>
    <x v="0"/>
  </r>
  <r>
    <s v="       105245"/>
    <s v="105245"/>
    <s v="       102609"/>
    <s v="VODENA KUPELJ 4x100 OBIČN"/>
    <x v="1"/>
    <s v="01.07.99"/>
    <s v="01.08.99"/>
    <n v="20"/>
    <n v="1"/>
    <n v="4001.6"/>
    <n v="4001.6"/>
    <n v="0"/>
    <n v="1600.64"/>
    <x v="0"/>
  </r>
  <r>
    <s v="       105246"/>
    <s v="105246"/>
    <s v="       100451"/>
    <s v="KUPELJ VODENA 4x100mminox"/>
    <x v="1"/>
    <s v="20.11.01"/>
    <s v="01.12.01"/>
    <n v="20"/>
    <n v="1"/>
    <n v="3801.52"/>
    <n v="3801.52"/>
    <n v="0"/>
    <n v="1520.6080000000002"/>
    <x v="0"/>
  </r>
  <r>
    <s v="       105248"/>
    <s v="105248"/>
    <s v="       100108"/>
    <s v="DIGESTOR"/>
    <x v="1"/>
    <s v="01.01.97"/>
    <s v="01.02.97"/>
    <n v="12.5"/>
    <n v="1"/>
    <n v="9668.2199999999993"/>
    <n v="9668.2199999999993"/>
    <n v="0"/>
    <n v="3867.288"/>
    <x v="0"/>
  </r>
  <r>
    <s v="       105249"/>
    <s v="105249"/>
    <s v="       100409"/>
    <s v="KOMODA NA KOTAČIMA"/>
    <x v="1"/>
    <s v="10.03.11"/>
    <s v="01.04.11"/>
    <n v="12.5"/>
    <n v="1"/>
    <n v="1527.8400000000001"/>
    <n v="1527.8400000000001"/>
    <n v="0"/>
    <n v="611.13600000000008"/>
    <x v="0"/>
  </r>
  <r>
    <s v="       105259"/>
    <s v="105259"/>
    <s v="       101822"/>
    <s v="SPEKOL 1100+DOD.KARTICA"/>
    <x v="1"/>
    <s v="23.06.97"/>
    <s v="01.07.97"/>
    <n v="20"/>
    <n v="1"/>
    <n v="42319.35"/>
    <n v="42319.35"/>
    <n v="0"/>
    <n v="16927.740000000002"/>
    <x v="0"/>
  </r>
  <r>
    <s v="       105260"/>
    <s v="105260"/>
    <s v="       100107"/>
    <s v="DIGESTER DK 42/26"/>
    <x v="1"/>
    <s v="25.03.10"/>
    <s v="01.04.10"/>
    <n v="20"/>
    <n v="1"/>
    <n v="23680"/>
    <n v="23680"/>
    <n v="0"/>
    <n v="9472"/>
    <x v="0"/>
  </r>
  <r>
    <s v="       105261"/>
    <s v="105261"/>
    <s v="       102082"/>
    <s v="STOL S ORMARIĆIMA"/>
    <x v="0"/>
    <s v="01.01.97"/>
    <s v="01.02.97"/>
    <n v="12.5"/>
    <n v="1"/>
    <n v="423.92"/>
    <n v="423.92"/>
    <n v="0"/>
    <n v="169.56800000000001"/>
    <x v="0"/>
  </r>
  <r>
    <s v="       105263"/>
    <s v="105263"/>
    <s v="       101318"/>
    <s v="POLICA OTVORENA"/>
    <x v="0"/>
    <s v="01.01.97"/>
    <s v="01.02.97"/>
    <n v="12.5"/>
    <n v="1"/>
    <n v="788.47"/>
    <n v="788.47"/>
    <n v="0"/>
    <n v="315.38800000000003"/>
    <x v="0"/>
  </r>
  <r>
    <s v="       105264"/>
    <s v="105264"/>
    <s v="       102339"/>
    <s v="SUŠIONOK INSTRUMENTARIA"/>
    <x v="1"/>
    <s v="01.01.97"/>
    <s v="01.02.97"/>
    <n v="20"/>
    <n v="1"/>
    <n v="2063.77"/>
    <n v="2063.77"/>
    <n v="0"/>
    <n v="825.50800000000004"/>
    <x v="0"/>
  </r>
  <r>
    <s v="       105265"/>
    <s v="105265"/>
    <s v="       101318"/>
    <s v="POLICA OTVORENA"/>
    <x v="0"/>
    <s v="01.01.97"/>
    <s v="01.02.97"/>
    <n v="12.5"/>
    <n v="1"/>
    <n v="788.49"/>
    <n v="788.49"/>
    <n v="0"/>
    <n v="315.39600000000002"/>
    <x v="0"/>
  </r>
  <r>
    <s v="       105266"/>
    <s v="105266"/>
    <s v="       101318"/>
    <s v="POLICA OTVORENA"/>
    <x v="0"/>
    <s v="01.01.97"/>
    <s v="01.02.97"/>
    <n v="12.5"/>
    <n v="1"/>
    <n v="788.49"/>
    <n v="788.49"/>
    <n v="0"/>
    <n v="315.39600000000002"/>
    <x v="0"/>
  </r>
  <r>
    <s v="       105267"/>
    <s v="105267"/>
    <s v="       102332"/>
    <s v="SUŠIONIK-STELIRIZATOR 44L"/>
    <x v="1"/>
    <s v="26.09.14"/>
    <s v="01.10.14"/>
    <n v="20"/>
    <n v="1"/>
    <n v="14825"/>
    <n v="14825"/>
    <n v="0"/>
    <n v="5930"/>
    <x v="0"/>
  </r>
  <r>
    <s v="       105268"/>
    <s v="105268"/>
    <s v="       101318"/>
    <s v="POLICA OTVORENA"/>
    <x v="0"/>
    <s v="01.01.97"/>
    <s v="01.02.97"/>
    <n v="12.5"/>
    <n v="1"/>
    <n v="788.49"/>
    <n v="788.49"/>
    <n v="0"/>
    <n v="315.39600000000002"/>
    <x v="0"/>
  </r>
  <r>
    <s v="       105269"/>
    <s v="105269"/>
    <s v="       100341"/>
    <s v="Kalcimetar"/>
    <x v="1"/>
    <s v="05.09.06"/>
    <s v="01.10.06"/>
    <n v="20"/>
    <n v="1"/>
    <n v="1342"/>
    <n v="1342"/>
    <n v="0"/>
    <n v="536.80000000000007"/>
    <x v="0"/>
  </r>
  <r>
    <s v="       105270"/>
    <s v="105270"/>
    <s v="       101318"/>
    <s v="POLICA OTVORENA"/>
    <x v="0"/>
    <s v="01.01.97"/>
    <s v="01.02.97"/>
    <n v="12.5"/>
    <n v="1"/>
    <n v="788.49"/>
    <n v="788.49"/>
    <n v="0"/>
    <n v="315.39600000000002"/>
    <x v="0"/>
  </r>
  <r>
    <s v="       105272"/>
    <s v="105272"/>
    <s v="       100083"/>
    <s v="CENTRIFUGA ROTINA 380"/>
    <x v="1"/>
    <s v="16.12.15"/>
    <s v="01.01.16"/>
    <n v="20"/>
    <n v="1"/>
    <n v="41625"/>
    <n v="41625"/>
    <n v="0"/>
    <n v="16650"/>
    <x v="0"/>
  </r>
  <r>
    <s v="       105273"/>
    <s v="105273"/>
    <s v="       101318"/>
    <s v="POLICA OTVORENA"/>
    <x v="0"/>
    <s v="01.01.97"/>
    <s v="01.02.97"/>
    <n v="12.5"/>
    <n v="1"/>
    <n v="788.49"/>
    <n v="788.49"/>
    <n v="0"/>
    <n v="315.39600000000002"/>
    <x v="0"/>
  </r>
  <r>
    <s v="       105274"/>
    <s v="105274"/>
    <s v="       102082"/>
    <s v="STOL S ORMARIĆIMA"/>
    <x v="0"/>
    <s v="01.01.97"/>
    <s v="01.02.97"/>
    <n v="12.5"/>
    <n v="1"/>
    <n v="423.93"/>
    <n v="423.93"/>
    <n v="0"/>
    <n v="169.572"/>
    <x v="0"/>
  </r>
  <r>
    <s v="       105275"/>
    <s v="105275"/>
    <s v="       102342"/>
    <s v="ŠTOKRL DRVENI"/>
    <x v="1"/>
    <s v="01.01.97"/>
    <s v="01.02.97"/>
    <n v="12.5"/>
    <n v="1"/>
    <n v="56.53"/>
    <n v="56.53"/>
    <n v="0"/>
    <n v="22.612000000000002"/>
    <x v="0"/>
  </r>
  <r>
    <s v="       105279"/>
    <s v="105279"/>
    <s v="       101329"/>
    <s v="POLICA ZA KNJIGE s.305"/>
    <x v="0"/>
    <s v="01.01.97"/>
    <s v="01.02.97"/>
    <n v="12.5"/>
    <n v="1"/>
    <n v="836.54"/>
    <n v="836.54"/>
    <n v="0"/>
    <n v="334.61599999999999"/>
    <x v="0"/>
  </r>
  <r>
    <s v="       105280"/>
    <s v="105280"/>
    <s v="       101484"/>
    <s v="RAČ.COMPAQ ELITE 7500"/>
    <x v="2"/>
    <s v="14.11.13"/>
    <s v="01.12.13"/>
    <n v="25"/>
    <n v="1"/>
    <n v="6838.37"/>
    <n v="6838.37"/>
    <n v="0"/>
    <n v="2735.348"/>
    <x v="0"/>
  </r>
  <r>
    <s v="       105281"/>
    <s v="105281"/>
    <s v="       101329"/>
    <s v="POLICA ZA KNJIGE s.305"/>
    <x v="0"/>
    <s v="01.01.97"/>
    <s v="01.02.97"/>
    <n v="12.5"/>
    <n v="1"/>
    <n v="836.54"/>
    <n v="836.54"/>
    <n v="0"/>
    <n v="334.61599999999999"/>
    <x v="0"/>
  </r>
  <r>
    <s v="       105282"/>
    <s v="105282"/>
    <s v="       101132"/>
    <s v="ORMARIĆ S LADICAMA s.305"/>
    <x v="0"/>
    <s v="01.01.97"/>
    <s v="01.02.97"/>
    <n v="12.5"/>
    <n v="1"/>
    <n v="339.14"/>
    <n v="339.14"/>
    <n v="0"/>
    <n v="135.65600000000001"/>
    <x v="0"/>
  </r>
  <r>
    <s v="       105283"/>
    <s v="105283"/>
    <s v="       102297"/>
    <s v="STOLIĆ MALI DRVENI s.305"/>
    <x v="0"/>
    <s v="01.01.97"/>
    <s v="01.02.97"/>
    <n v="12.5"/>
    <n v="1"/>
    <n v="522.79999999999995"/>
    <n v="522.79999999999995"/>
    <n v="0"/>
    <n v="209.12"/>
    <x v="0"/>
  </r>
  <r>
    <s v="       105284"/>
    <s v="105284"/>
    <s v="       100908"/>
    <s v="ORMAR DVOKRILNI DRVENI"/>
    <x v="0"/>
    <s v="01.01.97"/>
    <s v="01.02.97"/>
    <n v="12.5"/>
    <n v="1"/>
    <n v="1695.7"/>
    <n v="1695.7"/>
    <n v="0"/>
    <n v="678.28000000000009"/>
    <x v="0"/>
  </r>
  <r>
    <s v="       105285"/>
    <s v="105285"/>
    <s v="       100908"/>
    <s v="ORMAR DVOKRILNI DRVENI"/>
    <x v="0"/>
    <s v="01.01.97"/>
    <s v="01.02.97"/>
    <n v="12.5"/>
    <n v="1"/>
    <n v="1695.66"/>
    <n v="1695.66"/>
    <n v="0"/>
    <n v="678.26400000000012"/>
    <x v="0"/>
  </r>
  <r>
    <s v="       105286"/>
    <s v="105286"/>
    <s v="       101080"/>
    <s v="ORMAR ZA KOROZIVNE TVARI"/>
    <x v="0"/>
    <s v="18.02.11"/>
    <s v="01.03.11"/>
    <n v="12.5"/>
    <n v="1"/>
    <n v="5959.35"/>
    <n v="5959.35"/>
    <n v="0"/>
    <n v="2383.7400000000002"/>
    <x v="0"/>
  </r>
  <r>
    <s v="       105287"/>
    <s v="105287"/>
    <s v="       101061"/>
    <s v="Ormar za kemikalije"/>
    <x v="0"/>
    <s v="28.05.15"/>
    <s v="01.06.15"/>
    <n v="12.5"/>
    <n v="1"/>
    <n v="3466.25"/>
    <n v="2419.15"/>
    <n v="1047.0999999999999"/>
    <n v="1386.5"/>
    <x v="0"/>
  </r>
  <r>
    <s v="       105288"/>
    <s v="105288"/>
    <s v="       101061"/>
    <s v="Ormar za kemikalije"/>
    <x v="0"/>
    <s v="28.05.15"/>
    <s v="01.06.15"/>
    <n v="12.5"/>
    <n v="1"/>
    <n v="3466.25"/>
    <n v="2419.15"/>
    <n v="1047.0999999999999"/>
    <n v="1386.5"/>
    <x v="0"/>
  </r>
  <r>
    <s v="       105289"/>
    <s v="105289"/>
    <s v="       102564"/>
    <s v="VITRINA SA STAK. VRATIMA"/>
    <x v="0"/>
    <s v="01.01.97"/>
    <s v="01.02.97"/>
    <n v="12.5"/>
    <n v="1"/>
    <n v="1599.6100000000001"/>
    <n v="1599.6100000000001"/>
    <n v="0"/>
    <n v="639.84400000000005"/>
    <x v="0"/>
  </r>
  <r>
    <s v="       105292"/>
    <s v="105292"/>
    <s v="       102309"/>
    <s v="STOLIĆ ZA RAČUNALO"/>
    <x v="0"/>
    <s v="07.03.08"/>
    <s v="01.04.08"/>
    <n v="12.5"/>
    <n v="1"/>
    <n v="319"/>
    <n v="319"/>
    <n v="0"/>
    <n v="127.60000000000001"/>
    <x v="0"/>
  </r>
  <r>
    <s v="       105296"/>
    <s v="105296"/>
    <s v="       100036"/>
    <s v="ATOMSKI APSORCIJSKI SPEKT"/>
    <x v="1"/>
    <s v="27.02.07"/>
    <s v="01.03.07"/>
    <n v="20"/>
    <n v="1"/>
    <n v="533010.21"/>
    <n v="496315.08"/>
    <n v="36695.129999999997"/>
    <n v="213204.084"/>
    <x v="0"/>
  </r>
  <r>
    <s v="       105298"/>
    <s v="105298"/>
    <s v="       102109"/>
    <s v="STOL ZA VAGU"/>
    <x v="0"/>
    <s v="01.01.97"/>
    <s v="01.02.97"/>
    <n v="12.5"/>
    <n v="1"/>
    <n v="856.23"/>
    <n v="856.23"/>
    <n v="0"/>
    <n v="342.49200000000002"/>
    <x v="0"/>
  </r>
  <r>
    <s v="       105301"/>
    <s v="105301"/>
    <s v="       100330"/>
    <s v="IONSKI KROMATOGRAF+PC+MON"/>
    <x v="1"/>
    <s v="31.03.03"/>
    <s v="01.04.03"/>
    <n v="20"/>
    <n v="1"/>
    <n v="236725.75"/>
    <n v="236725.75"/>
    <n v="0"/>
    <n v="94690.3"/>
    <x v="0"/>
  </r>
  <r>
    <s v="       105304"/>
    <s v="105304"/>
    <s v="       102327"/>
    <s v="SUST.ZA OPSKRBU LAB.PLINO"/>
    <x v="1"/>
    <s v="30.01.07"/>
    <s v="01.02.07"/>
    <n v="20"/>
    <n v="1"/>
    <n v="71898.990000000005"/>
    <n v="71898.990000000005"/>
    <n v="0"/>
    <n v="28759.596000000005"/>
    <x v="0"/>
  </r>
  <r>
    <s v="       105305"/>
    <s v="105305"/>
    <s v="       100927"/>
    <s v="ORMAR GARDEROBNI STAKLO"/>
    <x v="0"/>
    <s v="01.01.97"/>
    <s v="01.02.97"/>
    <n v="12.5"/>
    <n v="1"/>
    <n v="847.84"/>
    <n v="847.84"/>
    <n v="0"/>
    <n v="339.13600000000002"/>
    <x v="0"/>
  </r>
  <r>
    <s v="       105306"/>
    <s v="105306"/>
    <s v="       102519"/>
    <s v="VAGA AV 8101"/>
    <x v="1"/>
    <s v="18.12.09"/>
    <s v="01.01.10"/>
    <n v="20"/>
    <n v="1"/>
    <n v="4833"/>
    <n v="4833"/>
    <n v="0"/>
    <n v="1933.2"/>
    <x v="0"/>
  </r>
  <r>
    <s v="       105307"/>
    <s v="105307"/>
    <s v="       100016"/>
    <s v="ANALITIČKA VAGA AB204-S/A"/>
    <x v="1"/>
    <s v="01.06.01"/>
    <s v="01.07.01"/>
    <n v="20"/>
    <n v="1"/>
    <n v="23322.13"/>
    <n v="23322.13"/>
    <n v="0"/>
    <n v="9328.8520000000008"/>
    <x v="0"/>
  </r>
  <r>
    <s v="       105309"/>
    <s v="105309"/>
    <s v="       101128"/>
    <s v="ORMARIĆ S LADICAMA"/>
    <x v="0"/>
    <s v="01.01.97"/>
    <s v="01.02.97"/>
    <n v="12.5"/>
    <n v="1"/>
    <n v="339.14"/>
    <n v="339.14"/>
    <n v="0"/>
    <n v="135.65600000000001"/>
    <x v="0"/>
  </r>
  <r>
    <s v="       105311"/>
    <s v="105311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316"/>
    <s v="105316"/>
    <s v="       101956"/>
    <s v="STOL LABORATORIJSKI"/>
    <x v="0"/>
    <s v="28.10.05"/>
    <s v="01.11.05"/>
    <n v="12.5"/>
    <n v="1"/>
    <n v="3744.6"/>
    <n v="3744.6"/>
    <n v="0"/>
    <n v="1497.8400000000001"/>
    <x v="0"/>
  </r>
  <r>
    <s v="       105318"/>
    <s v="105318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319"/>
    <s v="105319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320"/>
    <s v="105320"/>
    <s v="       101314"/>
    <s v="POLICA DRVENA OTVORENA (P"/>
    <x v="0"/>
    <s v="01.01.97"/>
    <s v="01.02.97"/>
    <n v="12.5"/>
    <n v="1"/>
    <n v="847.84"/>
    <n v="847.84"/>
    <n v="0"/>
    <n v="339.13600000000002"/>
    <x v="0"/>
  </r>
  <r>
    <s v="       105333"/>
    <s v="105333"/>
    <s v="       101128"/>
    <s v="ORMARIĆ S LADICAMA"/>
    <x v="0"/>
    <s v="01.01.97"/>
    <s v="01.02.97"/>
    <n v="12.5"/>
    <n v="1"/>
    <n v="339.14"/>
    <n v="339.14"/>
    <n v="0"/>
    <n v="135.65600000000001"/>
    <x v="0"/>
  </r>
  <r>
    <s v="       105335"/>
    <s v="105335"/>
    <s v="       100901"/>
    <s v="ORMAR DRVENI s.322"/>
    <x v="0"/>
    <s v="01.01.97"/>
    <s v="01.02.97"/>
    <n v="12.5"/>
    <n v="1"/>
    <n v="989.04000000000008"/>
    <n v="989.04000000000008"/>
    <n v="0"/>
    <n v="395.61600000000004"/>
    <x v="0"/>
  </r>
  <r>
    <s v="       105336"/>
    <s v="105336"/>
    <s v="       100901"/>
    <s v="ORMAR DRVENI s.322"/>
    <x v="0"/>
    <s v="01.01.97"/>
    <s v="01.02.97"/>
    <n v="12.5"/>
    <n v="1"/>
    <n v="282.68"/>
    <n v="282.68"/>
    <n v="0"/>
    <n v="113.072"/>
    <x v="0"/>
  </r>
  <r>
    <s v="       105337"/>
    <s v="105337"/>
    <s v="       101154"/>
    <s v="ORMARIĆ VISEĆI s.321"/>
    <x v="0"/>
    <s v="01.01.97"/>
    <s v="01.02.97"/>
    <n v="12.5"/>
    <n v="1"/>
    <n v="788.49"/>
    <n v="788.49"/>
    <n v="0"/>
    <n v="315.39600000000002"/>
    <x v="0"/>
  </r>
  <r>
    <s v="       105338"/>
    <s v="105338"/>
    <s v="       102067"/>
    <s v="STOL RADNI S ORMAR. DUGI"/>
    <x v="0"/>
    <s v="01.01.97"/>
    <s v="01.02.97"/>
    <n v="12.5"/>
    <n v="1"/>
    <n v="339.11"/>
    <n v="339.11"/>
    <n v="0"/>
    <n v="135.64400000000001"/>
    <x v="0"/>
  </r>
  <r>
    <s v="       105340"/>
    <s v="105340"/>
    <s v="       101667"/>
    <s v="RENTGEN GENER. VIS. NAPON"/>
    <x v="1"/>
    <s v="22.05.00"/>
    <s v="01.06.00"/>
    <n v="20"/>
    <n v="1"/>
    <n v="197283.76"/>
    <n v="197283.76"/>
    <n v="0"/>
    <n v="78913.504000000015"/>
    <x v="0"/>
  </r>
  <r>
    <s v="       105341"/>
    <s v="105341"/>
    <s v="       101893"/>
    <s v="STOL CRNI DUŽI"/>
    <x v="0"/>
    <s v="01.01.97"/>
    <s v="01.02.97"/>
    <n v="12.5"/>
    <n v="1"/>
    <n v="423.92"/>
    <n v="423.92"/>
    <n v="0"/>
    <n v="169.56800000000001"/>
    <x v="0"/>
  </r>
  <r>
    <s v="       105343"/>
    <s v="105343"/>
    <s v="       102576"/>
    <s v="VITRINA VISEĆA s.321"/>
    <x v="0"/>
    <s v="01.01.97"/>
    <s v="01.02.97"/>
    <n v="12.5"/>
    <n v="1"/>
    <n v="282.54000000000002"/>
    <n v="282.54000000000002"/>
    <n v="0"/>
    <n v="113.01600000000002"/>
    <x v="0"/>
  </r>
  <r>
    <s v="       105344"/>
    <s v="105344"/>
    <s v="       102576"/>
    <s v="VITRINA VISEĆA s.321"/>
    <x v="0"/>
    <s v="01.01.97"/>
    <s v="01.02.97"/>
    <n v="12.5"/>
    <n v="1"/>
    <n v="1130.46"/>
    <n v="1130.46"/>
    <n v="0"/>
    <n v="452.18400000000003"/>
    <x v="0"/>
  </r>
  <r>
    <s v="       105345"/>
    <s v="105345"/>
    <s v="       101143"/>
    <s v="ORMARIĆ SA RADNOM PLOHOM"/>
    <x v="0"/>
    <s v="01.01.97"/>
    <s v="01.02.97"/>
    <n v="12.5"/>
    <n v="1"/>
    <n v="339.11"/>
    <n v="339.11"/>
    <n v="0"/>
    <n v="135.64400000000001"/>
    <x v="0"/>
  </r>
  <r>
    <s v="       105346"/>
    <s v="105346"/>
    <s v="       102576"/>
    <s v="VITRINA VISEĆA s.321"/>
    <x v="0"/>
    <s v="01.01.97"/>
    <s v="01.02.97"/>
    <n v="12.5"/>
    <n v="1"/>
    <n v="788.49"/>
    <n v="788.49"/>
    <n v="0"/>
    <n v="315.39600000000002"/>
    <x v="0"/>
  </r>
  <r>
    <s v="       105347"/>
    <s v="105347"/>
    <s v="       102576"/>
    <s v="VITRINA VISEĆA s.321"/>
    <x v="0"/>
    <s v="01.01.97"/>
    <s v="01.02.97"/>
    <n v="12.5"/>
    <n v="1"/>
    <n v="788.49"/>
    <n v="788.49"/>
    <n v="0"/>
    <n v="315.39600000000002"/>
    <x v="0"/>
  </r>
  <r>
    <s v="       105352"/>
    <s v="105352"/>
    <s v="       102575"/>
    <s v="VITRINA VISEĆA"/>
    <x v="0"/>
    <s v="01.01.97"/>
    <s v="01.02.97"/>
    <n v="12.5"/>
    <n v="1"/>
    <n v="282.54000000000002"/>
    <n v="282.54000000000002"/>
    <n v="0"/>
    <n v="113.01600000000002"/>
    <x v="0"/>
  </r>
  <r>
    <s v="       105354"/>
    <s v="105354"/>
    <s v="       101866"/>
    <s v="STOL - RADNI"/>
    <x v="0"/>
    <s v="01.01.97"/>
    <s v="01.02.97"/>
    <n v="12.5"/>
    <n v="1"/>
    <n v="565.16"/>
    <n v="565.16"/>
    <n v="0"/>
    <n v="226.06399999999999"/>
    <x v="0"/>
  </r>
  <r>
    <s v="       105355"/>
    <s v="105355"/>
    <s v="       101828"/>
    <s v="STALAK 50x70cm ZA PUMPA"/>
    <x v="1"/>
    <s v="15.07.10"/>
    <s v="01.08.10"/>
    <n v="20"/>
    <n v="1"/>
    <n v="2150"/>
    <n v="2150"/>
    <n v="0"/>
    <n v="860"/>
    <x v="0"/>
  </r>
  <r>
    <s v="       105356"/>
    <s v="105356"/>
    <s v="       102413"/>
    <s v="TRESILICA"/>
    <x v="1"/>
    <s v="21.01.05"/>
    <s v="01.02.05"/>
    <n v="20"/>
    <n v="1"/>
    <n v="1055.5"/>
    <n v="1055.5"/>
    <n v="0"/>
    <n v="422.20000000000005"/>
    <x v="0"/>
  </r>
  <r>
    <s v="       105357"/>
    <s v="105357"/>
    <s v="       101461"/>
    <s v="PUMPA VAKUM(dodat.uređINA"/>
    <x v="1"/>
    <s v="11.10.04"/>
    <s v="01.11.04"/>
    <n v="20"/>
    <n v="1"/>
    <n v="5124"/>
    <n v="5124"/>
    <n v="0"/>
    <n v="2049.6"/>
    <x v="0"/>
  </r>
  <r>
    <s v="       105358"/>
    <s v="105358"/>
    <s v="       100325"/>
    <s v="INSTR. LIOFILIZATOR"/>
    <x v="1"/>
    <s v="09.08.06"/>
    <s v="01.09.06"/>
    <n v="20"/>
    <n v="1"/>
    <n v="107861.66"/>
    <n v="107861.66"/>
    <n v="0"/>
    <n v="43144.664000000004"/>
    <x v="0"/>
  </r>
  <r>
    <s v="       105359"/>
    <s v="105359"/>
    <s v="       100172"/>
    <s v="FOTELJA CRNA STARA"/>
    <x v="0"/>
    <s v="01.01.97"/>
    <s v="01.02.97"/>
    <n v="12.5"/>
    <n v="1"/>
    <n v="791.31000000000006"/>
    <n v="791.31000000000006"/>
    <n v="0"/>
    <n v="316.52400000000006"/>
    <x v="0"/>
  </r>
  <r>
    <s v="       105363"/>
    <s v="105363"/>
    <s v="       102415"/>
    <s v="TRESILICA ORBITALNA"/>
    <x v="1"/>
    <s v="26.03.02"/>
    <s v="01.04.02"/>
    <n v="20"/>
    <n v="1"/>
    <n v="12508.66"/>
    <n v="12508.66"/>
    <n v="0"/>
    <n v="5003.4639999999999"/>
    <x v="0"/>
  </r>
  <r>
    <s v="       105364"/>
    <s v="105364"/>
    <s v="       100699"/>
    <s v="MONITOR LCD PHILIPS 17&quot;"/>
    <x v="2"/>
    <s v="05.04.05"/>
    <s v="01.05.05"/>
    <n v="25"/>
    <n v="1"/>
    <n v="2525.4"/>
    <n v="2525.4"/>
    <n v="0"/>
    <n v="1010.1600000000001"/>
    <x v="0"/>
  </r>
  <r>
    <s v="       105369"/>
    <s v="105369"/>
    <s v="       100549"/>
    <s v="MIKROSKOP REICHERT 197815"/>
    <x v="1"/>
    <s v="01.01.97"/>
    <s v="01.02.97"/>
    <n v="20"/>
    <n v="1"/>
    <n v="2569.8000000000002"/>
    <n v="2569.8000000000002"/>
    <n v="0"/>
    <n v="1027.92"/>
    <x v="0"/>
  </r>
  <r>
    <s v="       105377"/>
    <s v="105377"/>
    <s v="       100124"/>
    <s v="DISK HDD externi 80GB"/>
    <x v="1"/>
    <s v="16.11.06"/>
    <s v="01.12.06"/>
    <n v="25"/>
    <n v="1"/>
    <n v="852.78"/>
    <n v="852.78"/>
    <n v="0"/>
    <n v="341.11200000000002"/>
    <x v="0"/>
  </r>
  <r>
    <s v="       105378"/>
    <s v="105378"/>
    <s v="       102183"/>
    <s v="STOLAC SMEĐI ŠTOF s.311"/>
    <x v="0"/>
    <s v="01.01.97"/>
    <s v="01.02.97"/>
    <n v="12.5"/>
    <n v="1"/>
    <n v="791.30000000000007"/>
    <n v="791.30000000000007"/>
    <n v="0"/>
    <n v="316.52000000000004"/>
    <x v="0"/>
  </r>
  <r>
    <s v="       105380"/>
    <s v="105380"/>
    <s v="       102063"/>
    <s v="STOL RADNI S LADICAMA s.3"/>
    <x v="0"/>
    <s v="01.01.97"/>
    <s v="01.02.97"/>
    <n v="12.5"/>
    <n v="1"/>
    <n v="551.11"/>
    <n v="551.11"/>
    <n v="0"/>
    <n v="220.44400000000002"/>
    <x v="0"/>
  </r>
  <r>
    <s v="       105381"/>
    <s v="105381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5385"/>
    <s v="105385"/>
    <s v="       101134"/>
    <s v="ORMARIĆ S LADICAMA s.311"/>
    <x v="0"/>
    <s v="01.01.97"/>
    <s v="01.02.97"/>
    <n v="12.5"/>
    <n v="1"/>
    <n v="339.14"/>
    <n v="339.14"/>
    <n v="0"/>
    <n v="135.65600000000001"/>
    <x v="0"/>
  </r>
  <r>
    <s v="       105386"/>
    <s v="105386"/>
    <s v="       102071"/>
    <s v="STOL RADNI s.311"/>
    <x v="0"/>
    <s v="01.01.97"/>
    <s v="01.02.97"/>
    <n v="12.5"/>
    <n v="1"/>
    <n v="551.11"/>
    <n v="551.11"/>
    <n v="0"/>
    <n v="220.44400000000002"/>
    <x v="0"/>
  </r>
  <r>
    <s v="       105387"/>
    <s v="105387"/>
    <s v="       102123"/>
    <s v="STOLAC DAKTILO s.311"/>
    <x v="0"/>
    <s v="16.03.02"/>
    <s v="01.04.02"/>
    <n v="12.5"/>
    <n v="1"/>
    <n v="629.09"/>
    <n v="629.09"/>
    <n v="0"/>
    <n v="251.63600000000002"/>
    <x v="0"/>
  </r>
  <r>
    <s v="       105388"/>
    <s v="105388"/>
    <s v="       101134"/>
    <s v="ORMARIĆ S LADICAMA s.311"/>
    <x v="0"/>
    <s v="01.01.97"/>
    <s v="01.02.97"/>
    <n v="12.5"/>
    <n v="1"/>
    <n v="339.14"/>
    <n v="339.14"/>
    <n v="0"/>
    <n v="135.65600000000001"/>
    <x v="0"/>
  </r>
  <r>
    <s v="       105391"/>
    <s v="105391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5392"/>
    <s v="105392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5393"/>
    <s v="105393"/>
    <s v="       100929"/>
    <s v="ORMAR GARDEROBNI STAKLO s"/>
    <x v="0"/>
    <s v="01.01.97"/>
    <s v="01.02.97"/>
    <n v="12.5"/>
    <n v="1"/>
    <n v="847.84"/>
    <n v="847.84"/>
    <n v="0"/>
    <n v="339.13600000000002"/>
    <x v="0"/>
  </r>
  <r>
    <s v="       105394"/>
    <s v="105394"/>
    <s v="       101491"/>
    <s v="RAČ.HP COMPAG 8100"/>
    <x v="2"/>
    <s v="03.12.10"/>
    <s v="01.01.11"/>
    <n v="25"/>
    <n v="1"/>
    <n v="6491.76"/>
    <n v="6491.76"/>
    <n v="0"/>
    <n v="2596.7040000000002"/>
    <x v="0"/>
  </r>
  <r>
    <s v="       105395"/>
    <s v="105395"/>
    <s v="       102195"/>
    <s v="STOLAC UREDSKI"/>
    <x v="0"/>
    <s v="16.11.12"/>
    <s v="01.12.12"/>
    <n v="12.5"/>
    <n v="1"/>
    <n v="399"/>
    <n v="399"/>
    <n v="0"/>
    <n v="159.60000000000002"/>
    <x v="0"/>
  </r>
  <r>
    <s v="       105396"/>
    <s v="105396"/>
    <s v="       102062"/>
    <s v="STOL RADNI S LADICAMA"/>
    <x v="0"/>
    <s v="01.01.97"/>
    <s v="01.02.97"/>
    <n v="12.5"/>
    <n v="1"/>
    <n v="551.11"/>
    <n v="551.11"/>
    <n v="0"/>
    <n v="220.44400000000002"/>
    <x v="0"/>
  </r>
  <r>
    <s v="       105399"/>
    <s v="105399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00"/>
    <s v="105400"/>
    <s v="       100655"/>
    <s v="MONITOR 24&quot; HP LA2405wg"/>
    <x v="2"/>
    <s v="03.12.10"/>
    <s v="01.01.11"/>
    <n v="25"/>
    <n v="1"/>
    <n v="2197.9500000000003"/>
    <n v="2197.9500000000003"/>
    <n v="0"/>
    <n v="879.18000000000018"/>
    <x v="0"/>
  </r>
  <r>
    <s v="       105402"/>
    <s v="105402"/>
    <s v="       100908"/>
    <s v="ORMAR DVOKRILNI DRVENI"/>
    <x v="0"/>
    <s v="01.01.97"/>
    <s v="01.02.97"/>
    <n v="12.5"/>
    <n v="1"/>
    <n v="1695.7"/>
    <n v="1695.7"/>
    <n v="0"/>
    <n v="678.28000000000009"/>
    <x v="0"/>
  </r>
  <r>
    <s v="       105410"/>
    <s v="105410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11"/>
    <s v="105411"/>
    <s v="       100540"/>
    <s v="MIKROSKOP LEITZ ORTHOPLAN"/>
    <x v="1"/>
    <s v="01.01.97"/>
    <s v="01.02.97"/>
    <n v="20"/>
    <n v="1"/>
    <n v="88439.3"/>
    <n v="88439.3"/>
    <n v="0"/>
    <n v="35375.72"/>
    <x v="0"/>
  </r>
  <r>
    <s v="       105415"/>
    <s v="105415"/>
    <s v="       100854"/>
    <s v="OPREMA ZA MIKROSKOP LEITZ"/>
    <x v="1"/>
    <s v="01.01.97"/>
    <s v="01.02.97"/>
    <n v="20"/>
    <n v="1"/>
    <n v="8586.57"/>
    <n v="8586.57"/>
    <n v="0"/>
    <n v="3434.6280000000002"/>
    <x v="0"/>
  </r>
  <r>
    <s v="       105416"/>
    <s v="105416"/>
    <s v="       102188"/>
    <s v="STOLAC ŠKOLSKI DRVENI"/>
    <x v="0"/>
    <s v="01.01.97"/>
    <s v="01.02.97"/>
    <n v="12.5"/>
    <n v="1"/>
    <n v="214.74"/>
    <n v="214.74"/>
    <n v="0"/>
    <n v="85.896000000000015"/>
    <x v="0"/>
  </r>
  <r>
    <s v="       105417"/>
    <s v="105417"/>
    <s v="       102130"/>
    <s v="STOLAC DRVENI ŠKOLSKI"/>
    <x v="0"/>
    <s v="01.01.97"/>
    <s v="01.02.97"/>
    <n v="12.5"/>
    <n v="1"/>
    <n v="214.74"/>
    <n v="214.74"/>
    <n v="0"/>
    <n v="85.896000000000015"/>
    <x v="0"/>
  </r>
  <r>
    <s v="       105418"/>
    <s v="105418"/>
    <s v="       101825"/>
    <s v="SPRAVA ZA PLANPARALELNE P"/>
    <x v="1"/>
    <s v="01.01.97"/>
    <s v="01.02.97"/>
    <n v="20"/>
    <n v="1"/>
    <n v="300"/>
    <n v="300"/>
    <n v="0"/>
    <n v="120"/>
    <x v="0"/>
  </r>
  <r>
    <s v="       105419"/>
    <s v="105419"/>
    <s v="       102241"/>
    <s v="STOLICA DRVENA"/>
    <x v="0"/>
    <s v="01.01.97"/>
    <s v="01.02.97"/>
    <n v="12.5"/>
    <n v="1"/>
    <n v="124.15"/>
    <n v="124.15"/>
    <n v="0"/>
    <n v="49.660000000000004"/>
    <x v="0"/>
  </r>
  <r>
    <s v="       105420"/>
    <s v="105420"/>
    <s v="       102130"/>
    <s v="STOLAC DRVENI ŠKOLSKI"/>
    <x v="0"/>
    <s v="01.01.97"/>
    <s v="01.02.97"/>
    <n v="12.5"/>
    <n v="1"/>
    <n v="214.74"/>
    <n v="214.74"/>
    <n v="0"/>
    <n v="85.896000000000015"/>
    <x v="0"/>
  </r>
  <r>
    <s v="       105421"/>
    <s v="105421"/>
    <s v="       102052"/>
    <s v="STOL RADNI METALNI"/>
    <x v="0"/>
    <s v="01.01.97"/>
    <s v="01.02.97"/>
    <n v="12.5"/>
    <n v="1"/>
    <n v="423.92"/>
    <n v="423.92"/>
    <n v="0"/>
    <n v="169.56800000000001"/>
    <x v="0"/>
  </r>
  <r>
    <s v="       105426"/>
    <s v="105426"/>
    <s v="       101412"/>
    <s v="PROJEKTOR LCD OptomaEP774"/>
    <x v="1"/>
    <s v="29.10.08"/>
    <s v="01.11.08"/>
    <n v="25"/>
    <n v="1"/>
    <n v="10858"/>
    <n v="10858"/>
    <n v="0"/>
    <n v="4343.2"/>
    <x v="0"/>
  </r>
  <r>
    <s v="       105427"/>
    <s v="105427"/>
    <s v="       101276"/>
    <s v="PLOČA ŠKOLSKA (BIJELA)"/>
    <x v="1"/>
    <s v="09.10.02"/>
    <s v="01.11.02"/>
    <n v="12.5"/>
    <n v="1"/>
    <n v="3118.32"/>
    <n v="3118.32"/>
    <n v="0"/>
    <n v="1247.3280000000002"/>
    <x v="0"/>
  </r>
  <r>
    <s v="       105428"/>
    <s v="105428"/>
    <s v="       100523"/>
    <s v="MIKROS.POLARIZ.LEICA DMEP"/>
    <x v="1"/>
    <s v="31.03.06"/>
    <s v="01.04.06"/>
    <n v="20"/>
    <n v="1"/>
    <n v="48800"/>
    <n v="48800"/>
    <n v="0"/>
    <n v="19520"/>
    <x v="0"/>
  </r>
  <r>
    <s v="       105429"/>
    <s v="105429"/>
    <s v="       100522"/>
    <s v="MIKROS.BINOKULARNI LEICA"/>
    <x v="1"/>
    <s v="30.01.08"/>
    <s v="01.02.08"/>
    <n v="20"/>
    <n v="1"/>
    <n v="31733.24"/>
    <n v="31733.24"/>
    <n v="0"/>
    <n v="12693.296000000002"/>
    <x v="0"/>
  </r>
  <r>
    <s v="       105430"/>
    <s v="105430"/>
    <s v="       100522"/>
    <s v="MIKROS.BINOKULARNI LEICA"/>
    <x v="1"/>
    <s v="30.01.08"/>
    <s v="01.02.08"/>
    <n v="20"/>
    <n v="1"/>
    <n v="31733.24"/>
    <n v="31733.24"/>
    <n v="0"/>
    <n v="12693.296000000002"/>
    <x v="0"/>
  </r>
  <r>
    <s v="       105431"/>
    <s v="105431"/>
    <s v="       100523"/>
    <s v="MIKROS.POLARIZ.LEICA DMEP"/>
    <x v="1"/>
    <s v="31.03.06"/>
    <s v="01.04.06"/>
    <n v="20"/>
    <n v="1"/>
    <n v="48800"/>
    <n v="48800"/>
    <n v="0"/>
    <n v="19520"/>
    <x v="0"/>
  </r>
  <r>
    <s v="       105432"/>
    <s v="105432"/>
    <s v="       100350"/>
    <s v="KAMERA DIGITALNA"/>
    <x v="1"/>
    <s v="08.01.03"/>
    <s v="01.02.03"/>
    <n v="20"/>
    <n v="1"/>
    <n v="25000"/>
    <n v="25000"/>
    <n v="0"/>
    <n v="10000"/>
    <x v="0"/>
  </r>
  <r>
    <s v="       105433"/>
    <s v="105433"/>
    <s v="       100536"/>
    <s v="MIKROSKOP LEICA DM LSP"/>
    <x v="1"/>
    <s v="14.01.02"/>
    <s v="01.02.02"/>
    <n v="20"/>
    <n v="1"/>
    <n v="115900"/>
    <n v="115900"/>
    <n v="0"/>
    <n v="46360"/>
    <x v="0"/>
  </r>
  <r>
    <s v="       105434"/>
    <s v="105434"/>
    <s v="       100522"/>
    <s v="MIKROS.BINOKULARNI LEICA"/>
    <x v="1"/>
    <s v="30.01.08"/>
    <s v="01.02.08"/>
    <n v="20"/>
    <n v="1"/>
    <n v="31733.24"/>
    <n v="31733.24"/>
    <n v="0"/>
    <n v="12693.296000000002"/>
    <x v="0"/>
  </r>
  <r>
    <s v="       105435"/>
    <s v="105435"/>
    <s v="       100524"/>
    <s v="MIKROS.TRINOKULARNI LEICA"/>
    <x v="1"/>
    <s v="30.01.08"/>
    <s v="01.02.08"/>
    <n v="20"/>
    <n v="1"/>
    <n v="33532.42"/>
    <n v="33532.42"/>
    <n v="0"/>
    <n v="13412.968000000001"/>
    <x v="0"/>
  </r>
  <r>
    <s v="       105436"/>
    <s v="105436"/>
    <s v="       100989"/>
    <s v="ORMAR S STAKLENIM VRATIMA"/>
    <x v="0"/>
    <s v="01.01.97"/>
    <s v="01.02.97"/>
    <n v="12.5"/>
    <n v="1"/>
    <n v="1695.7"/>
    <n v="1695.7"/>
    <n v="0"/>
    <n v="678.28000000000009"/>
    <x v="0"/>
  </r>
  <r>
    <s v="       105438"/>
    <s v="105438"/>
    <s v="       100997"/>
    <s v="ORMAR SA STAKLENIM VRAT."/>
    <x v="0"/>
    <s v="01.01.97"/>
    <s v="01.02.97"/>
    <n v="12.5"/>
    <n v="1"/>
    <n v="2355.12"/>
    <n v="2355.12"/>
    <n v="0"/>
    <n v="942.048"/>
    <x v="0"/>
  </r>
  <r>
    <s v="       105439"/>
    <s v="105439"/>
    <s v="       100899"/>
    <s v="ORMAR DRVENI JEDNOKRILNI"/>
    <x v="0"/>
    <s v="01.01.97"/>
    <s v="01.02.97"/>
    <n v="12.5"/>
    <n v="1"/>
    <n v="546.51"/>
    <n v="546.51"/>
    <n v="0"/>
    <n v="218.60400000000001"/>
    <x v="0"/>
  </r>
  <r>
    <s v="       105440"/>
    <s v="105440"/>
    <s v="       101326"/>
    <s v="POLICA VISEĆA 80x80x35"/>
    <x v="0"/>
    <s v="18.12.11"/>
    <s v="01.01.12"/>
    <n v="12.5"/>
    <n v="1"/>
    <n v="787.2"/>
    <n v="787.2"/>
    <n v="0"/>
    <n v="314.88000000000005"/>
    <x v="0"/>
  </r>
  <r>
    <s v="       105441"/>
    <s v="105441"/>
    <s v="       101325"/>
    <s v="POLICA VIS.ZATVO.80x40x35"/>
    <x v="0"/>
    <s v="18.12.11"/>
    <s v="01.01.12"/>
    <n v="12.5"/>
    <n v="1"/>
    <n v="867.15"/>
    <n v="867.15"/>
    <n v="0"/>
    <n v="346.86"/>
    <x v="0"/>
  </r>
  <r>
    <s v="       105442"/>
    <s v="105442"/>
    <s v="       101326"/>
    <s v="POLICA VISEĆA 80x80x35"/>
    <x v="0"/>
    <s v="18.12.11"/>
    <s v="01.01.12"/>
    <n v="12.5"/>
    <n v="1"/>
    <n v="787.2"/>
    <n v="787.2"/>
    <n v="0"/>
    <n v="314.88000000000005"/>
    <x v="0"/>
  </r>
  <r>
    <s v="       105443"/>
    <s v="105443"/>
    <s v="       101088"/>
    <s v="ORMAR ZA REGIST.STAKLO"/>
    <x v="0"/>
    <s v="18.12.11"/>
    <s v="01.01.12"/>
    <n v="12.5"/>
    <n v="1"/>
    <n v="1402.2"/>
    <n v="1402.2"/>
    <n v="0"/>
    <n v="560.88"/>
    <x v="0"/>
  </r>
  <r>
    <s v="       105444"/>
    <s v="105444"/>
    <s v="       102031"/>
    <s v="STOL RADNI 200x80x75"/>
    <x v="0"/>
    <s v="18.12.11"/>
    <s v="01.01.12"/>
    <n v="12.5"/>
    <n v="1"/>
    <n v="2958.15"/>
    <n v="2958.15"/>
    <n v="0"/>
    <n v="1183.26"/>
    <x v="0"/>
  </r>
  <r>
    <s v="       105448"/>
    <s v="105448"/>
    <s v="       102024"/>
    <s v="STOL RADNI 175x80x75"/>
    <x v="0"/>
    <s v="18.12.11"/>
    <s v="01.01.12"/>
    <n v="12.5"/>
    <n v="1"/>
    <n v="1998.75"/>
    <n v="1998.75"/>
    <n v="0"/>
    <n v="799.5"/>
    <x v="0"/>
  </r>
  <r>
    <s v="       105449"/>
    <s v="105449"/>
    <s v="       101309"/>
    <s v="POKRETNA ORMARIĆ"/>
    <x v="0"/>
    <s v="18.12.11"/>
    <s v="01.01.12"/>
    <n v="12.5"/>
    <n v="1"/>
    <n v="848.7"/>
    <n v="848.7"/>
    <n v="0"/>
    <n v="339.48"/>
    <x v="0"/>
  </r>
  <r>
    <s v="       105450"/>
    <s v="105450"/>
    <s v="       101087"/>
    <s v="ORMAR ZA REGIST.80x40x110"/>
    <x v="0"/>
    <s v="18.12.11"/>
    <s v="01.01.12"/>
    <n v="12.5"/>
    <n v="1"/>
    <n v="1525.2"/>
    <n v="1525.2"/>
    <n v="0"/>
    <n v="610.08000000000004"/>
    <x v="0"/>
  </r>
  <r>
    <s v="       105451"/>
    <s v="105451"/>
    <s v="       102040"/>
    <s v="STOL RADNI 80x80x75"/>
    <x v="0"/>
    <s v="18.12.11"/>
    <s v="01.01.12"/>
    <n v="12.5"/>
    <n v="1"/>
    <n v="1193.1000000000001"/>
    <n v="1193.1000000000001"/>
    <n v="0"/>
    <n v="477.24000000000007"/>
    <x v="0"/>
  </r>
  <r>
    <s v="       105453"/>
    <s v="105453"/>
    <s v="       102130"/>
    <s v="STOLAC DRVENI ŠKOLSKI"/>
    <x v="0"/>
    <s v="01.01.97"/>
    <s v="01.02.97"/>
    <n v="12.5"/>
    <n v="1"/>
    <n v="214.74"/>
    <n v="214.74"/>
    <n v="0"/>
    <n v="85.896000000000015"/>
    <x v="0"/>
  </r>
  <r>
    <s v="       105454"/>
    <s v="105454"/>
    <s v="       100307"/>
    <s v="HLADNJAK GORENJE RK6160AW"/>
    <x v="1"/>
    <s v="14.12.11"/>
    <s v="01.01.12"/>
    <n v="20"/>
    <n v="1"/>
    <n v="2819.04"/>
    <n v="2819.04"/>
    <n v="0"/>
    <n v="1127.616"/>
    <x v="0"/>
  </r>
  <r>
    <s v="       105455"/>
    <s v="105455"/>
    <s v="       100920"/>
    <s v="ORMAR GARDEROBNI"/>
    <x v="0"/>
    <s v="18.12.11"/>
    <s v="01.01.12"/>
    <n v="12.5"/>
    <n v="1"/>
    <n v="2140.1999999999998"/>
    <n v="2140.1999999999998"/>
    <n v="0"/>
    <n v="856.07999999999993"/>
    <x v="0"/>
  </r>
  <r>
    <s v="       105459"/>
    <s v="105459"/>
    <s v="       101483"/>
    <s v="RAČ.COMPAQ 8200"/>
    <x v="2"/>
    <s v="03.06.11"/>
    <s v="01.07.11"/>
    <n v="25"/>
    <n v="1"/>
    <n v="5702.58"/>
    <n v="5702.58"/>
    <n v="0"/>
    <n v="2281.0320000000002"/>
    <x v="0"/>
  </r>
  <r>
    <s v="       105463"/>
    <s v="105463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66"/>
    <s v="105466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70"/>
    <s v="105470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71"/>
    <s v="105471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73"/>
    <s v="105473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74"/>
    <s v="105474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75"/>
    <s v="105475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76"/>
    <s v="105476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77"/>
    <s v="105477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78"/>
    <s v="105478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80"/>
    <s v="105480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81"/>
    <s v="105481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82"/>
    <s v="105482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83"/>
    <s v="105483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84"/>
    <s v="105484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489"/>
    <s v="105489"/>
    <s v="       101468"/>
    <s v="RAČ. MBintel"/>
    <x v="2"/>
    <s v="07.04.03"/>
    <s v="01.05.03"/>
    <n v="25"/>
    <n v="1"/>
    <n v="4043.6600000000003"/>
    <n v="4043.6600000000003"/>
    <n v="0"/>
    <n v="1617.4640000000002"/>
    <x v="0"/>
  </r>
  <r>
    <s v="       105492"/>
    <s v="105492"/>
    <s v="       102569"/>
    <s v="VITRINA STAKLENA S UZOR."/>
    <x v="0"/>
    <s v="01.01.97"/>
    <s v="01.02.97"/>
    <n v="12.5"/>
    <n v="1"/>
    <n v="1413.1000000000001"/>
    <n v="1413.1000000000001"/>
    <n v="0"/>
    <n v="565.24000000000012"/>
    <x v="0"/>
  </r>
  <r>
    <s v="       105493"/>
    <s v="105493"/>
    <s v="       102569"/>
    <s v="VITRINA STAKLENA S UZOR."/>
    <x v="0"/>
    <s v="01.01.97"/>
    <s v="01.02.97"/>
    <n v="12.5"/>
    <n v="1"/>
    <n v="1413.1000000000001"/>
    <n v="1413.1000000000001"/>
    <n v="0"/>
    <n v="565.24000000000012"/>
    <x v="0"/>
  </r>
  <r>
    <s v="       105494"/>
    <s v="105494"/>
    <s v="       102583"/>
    <s v="VITRINA ZA UZORKE(VIŠA)"/>
    <x v="0"/>
    <s v="01.01.97"/>
    <s v="01.02.97"/>
    <n v="12.5"/>
    <n v="1"/>
    <n v="1950.05"/>
    <n v="1950.05"/>
    <n v="0"/>
    <n v="780.02"/>
    <x v="0"/>
  </r>
  <r>
    <s v="       105495"/>
    <s v="105495"/>
    <s v="       102583"/>
    <s v="VITRINA ZA UZORKE(VIŠA)"/>
    <x v="0"/>
    <s v="01.01.97"/>
    <s v="01.02.97"/>
    <n v="12.5"/>
    <n v="1"/>
    <n v="1950.05"/>
    <n v="1950.05"/>
    <n v="0"/>
    <n v="780.02"/>
    <x v="0"/>
  </r>
  <r>
    <s v="       105496"/>
    <s v="105496"/>
    <s v="       102583"/>
    <s v="VITRINA ZA UZORKE(VIŠA)"/>
    <x v="0"/>
    <s v="01.01.97"/>
    <s v="01.02.97"/>
    <n v="12.5"/>
    <n v="1"/>
    <n v="1950.05"/>
    <n v="1950.05"/>
    <n v="0"/>
    <n v="780.02"/>
    <x v="0"/>
  </r>
  <r>
    <s v="       105498"/>
    <s v="105498"/>
    <s v="       102277"/>
    <s v="STOLICA ŠKOLSKA DRVENA"/>
    <x v="0"/>
    <s v="01.01.97"/>
    <s v="01.02.97"/>
    <n v="12.5"/>
    <n v="1"/>
    <n v="214.74"/>
    <n v="214.74"/>
    <n v="0"/>
    <n v="85.896000000000015"/>
    <x v="0"/>
  </r>
  <r>
    <s v="       105500"/>
    <s v="105500"/>
    <s v="       102277"/>
    <s v="STOLICA ŠKOLSKA DRVENA"/>
    <x v="0"/>
    <s v="01.01.97"/>
    <s v="01.02.97"/>
    <n v="12.5"/>
    <n v="1"/>
    <n v="214.9"/>
    <n v="214.9"/>
    <n v="0"/>
    <n v="85.960000000000008"/>
    <x v="0"/>
  </r>
  <r>
    <s v="       105501"/>
    <s v="105501"/>
    <s v="       100522"/>
    <s v="MIKROS.BINOKULARNI LEICA"/>
    <x v="1"/>
    <s v="30.01.08"/>
    <s v="01.02.08"/>
    <n v="20"/>
    <n v="1"/>
    <n v="31733.24"/>
    <n v="31733.24"/>
    <n v="0"/>
    <n v="12693.296000000002"/>
    <x v="0"/>
  </r>
  <r>
    <s v="       105502"/>
    <s v="105502"/>
    <s v="       100523"/>
    <s v="MIKROS.POLARIZ.LEICA DMEP"/>
    <x v="1"/>
    <s v="31.03.06"/>
    <s v="01.04.06"/>
    <n v="20"/>
    <n v="1"/>
    <n v="48800"/>
    <n v="48800"/>
    <n v="0"/>
    <n v="19520"/>
    <x v="0"/>
  </r>
  <r>
    <s v="       105503"/>
    <s v="105503"/>
    <s v="       100538"/>
    <s v="MIKROSKOP LEITZ 553456"/>
    <x v="1"/>
    <s v="01.01.97"/>
    <s v="01.02.97"/>
    <n v="20"/>
    <n v="1"/>
    <n v="52256.32"/>
    <n v="52256.32"/>
    <n v="0"/>
    <n v="20902.528000000002"/>
    <x v="0"/>
  </r>
  <r>
    <s v="       105504"/>
    <s v="105504"/>
    <s v="       101281"/>
    <s v="PLOČA ŠKOLSKA ZELENA"/>
    <x v="1"/>
    <s v="01.01.97"/>
    <s v="01.02.97"/>
    <n v="12.5"/>
    <n v="1"/>
    <n v="204.9"/>
    <n v="204.9"/>
    <n v="0"/>
    <n v="81.960000000000008"/>
    <x v="0"/>
  </r>
  <r>
    <s v="       105505"/>
    <s v="105505"/>
    <s v="       102569"/>
    <s v="VITRINA STAKLENA S UZOR."/>
    <x v="0"/>
    <s v="01.01.97"/>
    <s v="01.02.97"/>
    <n v="12.5"/>
    <n v="1"/>
    <n v="1413.1000000000001"/>
    <n v="1413.1000000000001"/>
    <n v="0"/>
    <n v="565.24000000000012"/>
    <x v="0"/>
  </r>
  <r>
    <s v="       105508"/>
    <s v="105508"/>
    <s v="       102583"/>
    <s v="VITRINA ZA UZORKE(VIŠA)"/>
    <x v="0"/>
    <s v="01.01.97"/>
    <s v="01.02.97"/>
    <n v="12.5"/>
    <n v="1"/>
    <n v="1950.05"/>
    <n v="1950.05"/>
    <n v="0"/>
    <n v="780.02"/>
    <x v="0"/>
  </r>
  <r>
    <s v="       105509"/>
    <s v="105509"/>
    <s v="       102583"/>
    <s v="VITRINA ZA UZORKE(VIŠA)"/>
    <x v="0"/>
    <s v="01.01.97"/>
    <s v="01.02.97"/>
    <n v="12.5"/>
    <n v="1"/>
    <n v="1950.05"/>
    <n v="1950.05"/>
    <n v="0"/>
    <n v="780.02"/>
    <x v="0"/>
  </r>
  <r>
    <s v="       105510"/>
    <s v="105510"/>
    <s v="       102583"/>
    <s v="VITRINA ZA UZORKE(VIŠA)"/>
    <x v="0"/>
    <s v="01.01.97"/>
    <s v="01.02.97"/>
    <n v="12.5"/>
    <n v="1"/>
    <n v="1950.05"/>
    <n v="1950.05"/>
    <n v="0"/>
    <n v="780.02"/>
    <x v="0"/>
  </r>
  <r>
    <s v="       105511"/>
    <s v="105511"/>
    <s v="       100389"/>
    <s v="KLUPA ŠKOLSKA ŽUTA"/>
    <x v="0"/>
    <s v="01.01.97"/>
    <s v="01.02.97"/>
    <n v="12.5"/>
    <n v="1"/>
    <n v="84.95"/>
    <n v="84.95"/>
    <n v="0"/>
    <n v="33.980000000000004"/>
    <x v="0"/>
  </r>
  <r>
    <s v="       105514"/>
    <s v="105514"/>
    <s v="       102130"/>
    <s v="STOLAC DRVENI ŠKOLSKI"/>
    <x v="0"/>
    <s v="01.01.97"/>
    <s v="01.02.97"/>
    <n v="12.5"/>
    <n v="1"/>
    <n v="214.74"/>
    <n v="214.74"/>
    <n v="0"/>
    <n v="85.896000000000015"/>
    <x v="0"/>
  </r>
  <r>
    <s v="       105515"/>
    <s v="105515"/>
    <s v="       102277"/>
    <s v="STOLICA ŠKOLSKA DRVENA"/>
    <x v="0"/>
    <s v="01.01.97"/>
    <s v="01.02.97"/>
    <n v="12.5"/>
    <n v="1"/>
    <n v="214.74"/>
    <n v="214.74"/>
    <n v="0"/>
    <n v="85.896000000000015"/>
    <x v="0"/>
  </r>
  <r>
    <s v="       105516"/>
    <s v="105516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5518"/>
    <s v="105518"/>
    <s v="       102130"/>
    <s v="STOLAC DRVENI ŠKOLSKI"/>
    <x v="0"/>
    <s v="01.01.97"/>
    <s v="01.02.97"/>
    <n v="12.5"/>
    <n v="1"/>
    <n v="214.74"/>
    <n v="214.74"/>
    <n v="0"/>
    <n v="85.896000000000015"/>
    <x v="0"/>
  </r>
  <r>
    <s v="       105519"/>
    <s v="105519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20"/>
    <s v="105520"/>
    <s v="       101272"/>
    <s v="PLOČA ŠKOL.MAGNET.100x300"/>
    <x v="1"/>
    <s v="02.03.00"/>
    <s v="01.04.00"/>
    <n v="12.5"/>
    <n v="1"/>
    <n v="3367.2000000000003"/>
    <n v="3367.2000000000003"/>
    <n v="0"/>
    <n v="1346.88"/>
    <x v="0"/>
  </r>
  <r>
    <s v="       105524"/>
    <s v="105524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25"/>
    <s v="105525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26"/>
    <s v="105526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28"/>
    <s v="105528"/>
    <s v="       102277"/>
    <s v="STOLICA ŠKOLSKA DRVENA"/>
    <x v="0"/>
    <s v="01.01.97"/>
    <s v="01.02.97"/>
    <n v="12.5"/>
    <n v="1"/>
    <n v="214.74"/>
    <n v="214.74"/>
    <n v="0"/>
    <n v="85.896000000000015"/>
    <x v="0"/>
  </r>
  <r>
    <s v="       105529"/>
    <s v="105529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30"/>
    <s v="105530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31"/>
    <s v="105531"/>
    <s v="       102277"/>
    <s v="STOLICA ŠKOLSKA DRVENA"/>
    <x v="0"/>
    <s v="01.01.97"/>
    <s v="01.02.97"/>
    <n v="12.5"/>
    <n v="1"/>
    <n v="214.74"/>
    <n v="214.74"/>
    <n v="0"/>
    <n v="85.896000000000015"/>
    <x v="0"/>
  </r>
  <r>
    <s v="       105532"/>
    <s v="105532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33"/>
    <s v="105533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34"/>
    <s v="105534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35"/>
    <s v="105535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36"/>
    <s v="105536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37"/>
    <s v="105537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38"/>
    <s v="105538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39"/>
    <s v="105539"/>
    <s v="       102128"/>
    <s v="STOLAC DRVENI (PROC. PF)"/>
    <x v="0"/>
    <s v="01.01.97"/>
    <s v="01.02.97"/>
    <n v="12.5"/>
    <n v="1"/>
    <n v="200"/>
    <n v="200"/>
    <n v="0"/>
    <n v="80"/>
    <x v="0"/>
  </r>
  <r>
    <s v="       105540"/>
    <s v="105540"/>
    <s v="       102277"/>
    <s v="STOLICA ŠKOLSKA DRVENA"/>
    <x v="0"/>
    <s v="01.01.97"/>
    <s v="01.02.97"/>
    <n v="12.5"/>
    <n v="1"/>
    <n v="214.74"/>
    <n v="214.74"/>
    <n v="0"/>
    <n v="85.896000000000015"/>
    <x v="0"/>
  </r>
  <r>
    <s v="       105541"/>
    <s v="105541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42"/>
    <s v="105542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43"/>
    <s v="105543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44"/>
    <s v="105544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45"/>
    <s v="105545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46"/>
    <s v="105546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47"/>
    <s v="105547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48"/>
    <s v="105548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49"/>
    <s v="105549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50"/>
    <s v="105550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51"/>
    <s v="105551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52"/>
    <s v="105552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53"/>
    <s v="105553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54"/>
    <s v="105554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55"/>
    <s v="105555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56"/>
    <s v="105556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59"/>
    <s v="105559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60"/>
    <s v="105560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61"/>
    <s v="105561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62"/>
    <s v="105562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63"/>
    <s v="105563"/>
    <s v="       102580"/>
    <s v="VITRINA ZA UZORKE"/>
    <x v="0"/>
    <s v="01.01.97"/>
    <s v="01.02.97"/>
    <n v="12.5"/>
    <n v="1"/>
    <n v="1950.05"/>
    <n v="1950.05"/>
    <n v="0"/>
    <n v="780.02"/>
    <x v="0"/>
  </r>
  <r>
    <s v="       105564"/>
    <s v="105564"/>
    <s v="       102581"/>
    <s v="VITRINA ZA UZORKE VISOKA"/>
    <x v="0"/>
    <s v="01.01.97"/>
    <s v="01.02.97"/>
    <n v="12.5"/>
    <n v="1"/>
    <n v="1950.05"/>
    <n v="1950.05"/>
    <n v="0"/>
    <n v="780.02"/>
    <x v="0"/>
  </r>
  <r>
    <s v="       105565"/>
    <s v="105565"/>
    <s v="       102580"/>
    <s v="VITRINA ZA UZORKE"/>
    <x v="0"/>
    <s v="01.01.97"/>
    <s v="01.02.97"/>
    <n v="12.5"/>
    <n v="1"/>
    <n v="1130.45"/>
    <n v="1130.45"/>
    <n v="0"/>
    <n v="452.18000000000006"/>
    <x v="0"/>
  </r>
  <r>
    <s v="       105566"/>
    <s v="105566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67"/>
    <s v="105567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68"/>
    <s v="105568"/>
    <s v="       100983"/>
    <s v="ORMAR S LADIC. ZA MODELE"/>
    <x v="0"/>
    <s v="01.01.97"/>
    <s v="01.02.97"/>
    <n v="12.5"/>
    <n v="1"/>
    <n v="2034.94"/>
    <n v="2034.94"/>
    <n v="0"/>
    <n v="813.97600000000011"/>
    <x v="0"/>
  </r>
  <r>
    <s v="       105573"/>
    <s v="105573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74"/>
    <s v="105574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75"/>
    <s v="105575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76"/>
    <s v="105576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77"/>
    <s v="105577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78"/>
    <s v="105578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79"/>
    <s v="105579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80"/>
    <s v="105580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81"/>
    <s v="105581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82"/>
    <s v="105582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83"/>
    <s v="105583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84"/>
    <s v="105584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85"/>
    <s v="105585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86"/>
    <s v="105586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87"/>
    <s v="105587"/>
    <s v="       102580"/>
    <s v="VITRINA ZA UZORKE"/>
    <x v="0"/>
    <s v="01.01.97"/>
    <s v="01.02.97"/>
    <n v="12.5"/>
    <n v="1"/>
    <n v="2204.41"/>
    <n v="2204.41"/>
    <n v="0"/>
    <n v="881.76400000000001"/>
    <x v="0"/>
  </r>
  <r>
    <s v="       105588"/>
    <s v="105588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89"/>
    <s v="105589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90"/>
    <s v="105590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91"/>
    <s v="105591"/>
    <s v="       102165"/>
    <s v="STOLAC NA SLAGANJE SMEĐI"/>
    <x v="0"/>
    <s v="22.11.05"/>
    <s v="01.12.05"/>
    <n v="12.5"/>
    <n v="1"/>
    <n v="218.38"/>
    <n v="218.38"/>
    <n v="0"/>
    <n v="87.352000000000004"/>
    <x v="0"/>
  </r>
  <r>
    <s v="       105592"/>
    <s v="105592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93"/>
    <s v="105593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94"/>
    <s v="105594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95"/>
    <s v="105595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96"/>
    <s v="105596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97"/>
    <s v="105597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598"/>
    <s v="105598"/>
    <s v="       102165"/>
    <s v="STOLAC NA SLAGANJE SMEĐI"/>
    <x v="0"/>
    <s v="12.10.05"/>
    <s v="01.11.05"/>
    <n v="12.5"/>
    <n v="1"/>
    <n v="218.38"/>
    <n v="218.38"/>
    <n v="0"/>
    <n v="87.352000000000004"/>
    <x v="0"/>
  </r>
  <r>
    <s v="       105603"/>
    <s v="105603"/>
    <s v="       100634"/>
    <s v="MONITOR 22&quot; LENOVO"/>
    <x v="2"/>
    <s v="26.10.12"/>
    <s v="01.11.12"/>
    <n v="25"/>
    <n v="1"/>
    <n v="1836.25"/>
    <n v="1836.25"/>
    <n v="0"/>
    <n v="734.5"/>
    <x v="0"/>
  </r>
  <r>
    <s v="       105605"/>
    <s v="105605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07"/>
    <s v="105607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08"/>
    <s v="105608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09"/>
    <s v="105609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10"/>
    <s v="105610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11"/>
    <s v="105611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12"/>
    <s v="105612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13"/>
    <s v="105613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14"/>
    <s v="105614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16"/>
    <s v="105616"/>
    <s v="       102069"/>
    <s v="STOL RADNI S POLICOM 120x"/>
    <x v="0"/>
    <s v="30.09.09"/>
    <s v="01.10.09"/>
    <n v="12.5"/>
    <n v="1"/>
    <n v="1494.45"/>
    <n v="1494.45"/>
    <n v="0"/>
    <n v="597.78000000000009"/>
    <x v="0"/>
  </r>
  <r>
    <s v="       105617"/>
    <s v="105617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18"/>
    <s v="105618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19"/>
    <s v="105619"/>
    <s v="       102069"/>
    <s v="STOL RADNI S POLICOM 120x"/>
    <x v="0"/>
    <s v="30.09.09"/>
    <s v="01.10.09"/>
    <n v="12.5"/>
    <n v="1"/>
    <n v="1494.45"/>
    <n v="1494.45"/>
    <n v="0"/>
    <n v="597.78000000000009"/>
    <x v="0"/>
  </r>
  <r>
    <s v="       105620"/>
    <s v="105620"/>
    <s v="       102069"/>
    <s v="STOL RADNI S POLICOM 120x"/>
    <x v="0"/>
    <s v="30.09.09"/>
    <s v="01.10.09"/>
    <n v="12.5"/>
    <n v="1"/>
    <n v="1494.45"/>
    <n v="1494.45"/>
    <n v="0"/>
    <n v="597.78000000000009"/>
    <x v="0"/>
  </r>
  <r>
    <s v="       105621"/>
    <s v="105621"/>
    <s v="       102072"/>
    <s v="STOL RADNI SA POLICOM 120"/>
    <x v="0"/>
    <s v="30.09.09"/>
    <s v="01.10.09"/>
    <n v="12.5"/>
    <n v="1"/>
    <n v="1494.45"/>
    <n v="1494.45"/>
    <n v="0"/>
    <n v="597.78000000000009"/>
    <x v="0"/>
  </r>
  <r>
    <s v="       105622"/>
    <s v="105622"/>
    <s v="       102580"/>
    <s v="VITRINA ZA UZORKE"/>
    <x v="0"/>
    <s v="01.01.97"/>
    <s v="01.02.97"/>
    <n v="12.5"/>
    <n v="1"/>
    <n v="1950.05"/>
    <n v="1950.05"/>
    <n v="0"/>
    <n v="780.02"/>
    <x v="0"/>
  </r>
  <r>
    <s v="       105623"/>
    <s v="105623"/>
    <s v="       102580"/>
    <s v="VITRINA ZA UZORKE"/>
    <x v="0"/>
    <s v="01.01.97"/>
    <s v="01.02.97"/>
    <n v="12.5"/>
    <n v="1"/>
    <n v="1950.05"/>
    <n v="1950.05"/>
    <n v="0"/>
    <n v="780.02"/>
    <x v="0"/>
  </r>
  <r>
    <s v="       105624"/>
    <s v="105624"/>
    <s v="       102580"/>
    <s v="VITRINA ZA UZORKE"/>
    <x v="0"/>
    <s v="01.01.97"/>
    <s v="01.02.97"/>
    <n v="12.5"/>
    <n v="1"/>
    <n v="1950.05"/>
    <n v="1950.05"/>
    <n v="0"/>
    <n v="780.02"/>
    <x v="0"/>
  </r>
  <r>
    <s v="       105625"/>
    <s v="105625"/>
    <s v="       102580"/>
    <s v="VITRINA ZA UZORKE"/>
    <x v="0"/>
    <s v="01.01.97"/>
    <s v="01.02.97"/>
    <n v="12.5"/>
    <n v="1"/>
    <n v="1950.05"/>
    <n v="1950.05"/>
    <n v="0"/>
    <n v="780.02"/>
    <x v="0"/>
  </r>
  <r>
    <s v="       105626"/>
    <s v="105626"/>
    <s v="       102568"/>
    <s v="VITRINA STAKLENA NA ORMAR"/>
    <x v="0"/>
    <s v="01.01.97"/>
    <s v="01.02.97"/>
    <n v="12.5"/>
    <n v="1"/>
    <n v="1950.05"/>
    <n v="1950.05"/>
    <n v="0"/>
    <n v="780.02"/>
    <x v="0"/>
  </r>
  <r>
    <s v="       105627"/>
    <s v="105627"/>
    <s v="       102568"/>
    <s v="VITRINA STAKLENA NA ORMAR"/>
    <x v="0"/>
    <s v="01.01.97"/>
    <s v="01.02.97"/>
    <n v="12.5"/>
    <n v="1"/>
    <n v="1413.1000000000001"/>
    <n v="1413.1000000000001"/>
    <n v="0"/>
    <n v="565.24000000000012"/>
    <x v="0"/>
  </r>
  <r>
    <s v="       105632"/>
    <s v="105632"/>
    <s v="       101322"/>
    <s v="POLICA s.306"/>
    <x v="0"/>
    <s v="28.04.04"/>
    <s v="01.05.04"/>
    <n v="12.5"/>
    <n v="1"/>
    <n v="4422.3"/>
    <n v="4422.3"/>
    <n v="0"/>
    <n v="1768.92"/>
    <x v="0"/>
  </r>
  <r>
    <s v="       105633"/>
    <s v="105633"/>
    <s v="       102122"/>
    <s v="STOLAC DAKTILO s.306"/>
    <x v="0"/>
    <s v="29.03.02"/>
    <s v="01.04.02"/>
    <n v="12.5"/>
    <n v="1"/>
    <n v="182.88"/>
    <n v="182.88"/>
    <n v="0"/>
    <n v="73.152000000000001"/>
    <x v="0"/>
  </r>
  <r>
    <s v="       105634"/>
    <s v="105634"/>
    <s v="       101962"/>
    <s v="STOL MALI s.306"/>
    <x v="0"/>
    <s v="28.04.04"/>
    <s v="01.05.04"/>
    <n v="12.5"/>
    <n v="1"/>
    <n v="678.58"/>
    <n v="678.58"/>
    <n v="0"/>
    <n v="271.43200000000002"/>
    <x v="0"/>
  </r>
  <r>
    <s v="       105636"/>
    <s v="105636"/>
    <s v="       101106"/>
    <s v="ORMARIĆ JAVOR s.306"/>
    <x v="0"/>
    <s v="21.09.01"/>
    <s v="01.10.01"/>
    <n v="12.5"/>
    <n v="1"/>
    <n v="603"/>
    <n v="603"/>
    <n v="0"/>
    <n v="241.20000000000002"/>
    <x v="0"/>
  </r>
  <r>
    <s v="       105637"/>
    <s v="105637"/>
    <s v="       102122"/>
    <s v="STOLAC DAKTILO s.306"/>
    <x v="0"/>
    <s v="29.03.02"/>
    <s v="01.04.02"/>
    <n v="12.5"/>
    <n v="1"/>
    <n v="182.88"/>
    <n v="182.88"/>
    <n v="0"/>
    <n v="73.152000000000001"/>
    <x v="0"/>
  </r>
  <r>
    <s v="       105638"/>
    <s v="105638"/>
    <s v="       102569"/>
    <s v="VITRINA STAKLENA S UZOR."/>
    <x v="0"/>
    <s v="01.01.97"/>
    <s v="01.02.97"/>
    <n v="12.5"/>
    <n v="1"/>
    <n v="1413.1000000000001"/>
    <n v="1413.1000000000001"/>
    <n v="0"/>
    <n v="565.24000000000012"/>
    <x v="0"/>
  </r>
  <r>
    <s v="       105641"/>
    <s v="105641"/>
    <s v="       101593"/>
    <s v="RAČUNALO INTEL COREi7"/>
    <x v="2"/>
    <s v="15.05.14"/>
    <s v="01.06.14"/>
    <n v="25"/>
    <n v="1"/>
    <n v="10743.82"/>
    <n v="10743.82"/>
    <n v="0"/>
    <n v="4297.5280000000002"/>
    <x v="0"/>
  </r>
  <r>
    <s v="       105642"/>
    <s v="105642"/>
    <s v="       100645"/>
    <s v="Monitor 24&quot; Dell"/>
    <x v="2"/>
    <s v="21.05.14"/>
    <s v="01.06.14"/>
    <n v="25"/>
    <n v="1"/>
    <n v="2036.25"/>
    <n v="2036.25"/>
    <n v="0"/>
    <n v="814.5"/>
    <x v="0"/>
  </r>
  <r>
    <s v="       105645"/>
    <s v="105645"/>
    <s v="       102277"/>
    <s v="STOLICA ŠKOLSKA DRVENA"/>
    <x v="0"/>
    <s v="01.01.97"/>
    <s v="01.02.97"/>
    <n v="12.5"/>
    <n v="1"/>
    <n v="214.74"/>
    <n v="214.74"/>
    <n v="0"/>
    <n v="85.896000000000015"/>
    <x v="0"/>
  </r>
  <r>
    <s v="       105646"/>
    <s v="105646"/>
    <s v="       101128"/>
    <s v="ORMARIĆ S LADICAMA"/>
    <x v="0"/>
    <s v="01.01.97"/>
    <s v="01.02.97"/>
    <n v="12.5"/>
    <n v="1"/>
    <n v="339.14"/>
    <n v="339.14"/>
    <n v="0"/>
    <n v="135.65600000000001"/>
    <x v="0"/>
  </r>
  <r>
    <s v="       105647"/>
    <s v="105647"/>
    <s v="       102566"/>
    <s v="VITRINA STAKLENA"/>
    <x v="0"/>
    <s v="01.01.97"/>
    <s v="01.02.97"/>
    <n v="12.5"/>
    <n v="1"/>
    <n v="2204.41"/>
    <n v="2204.41"/>
    <n v="0"/>
    <n v="881.76400000000001"/>
    <x v="0"/>
  </r>
  <r>
    <s v="       105648"/>
    <s v="105648"/>
    <s v="       100170"/>
    <s v="FOTELJA CRNA SKAJ"/>
    <x v="0"/>
    <s v="01.01.97"/>
    <s v="01.02.97"/>
    <n v="12.5"/>
    <n v="1"/>
    <n v="847.84"/>
    <n v="847.84"/>
    <n v="0"/>
    <n v="339.13600000000002"/>
    <x v="0"/>
  </r>
  <r>
    <s v="       105649"/>
    <s v="105649"/>
    <s v="       100170"/>
    <s v="FOTELJA CRNA SKAJ"/>
    <x v="0"/>
    <s v="01.01.97"/>
    <s v="01.02.97"/>
    <n v="12.5"/>
    <n v="1"/>
    <n v="847.84"/>
    <n v="847.84"/>
    <n v="0"/>
    <n v="339.13600000000002"/>
    <x v="0"/>
  </r>
  <r>
    <s v="       105650"/>
    <s v="105650"/>
    <s v="       101896"/>
    <s v="STOL CRNI KLUB"/>
    <x v="0"/>
    <s v="01.01.97"/>
    <s v="01.02.97"/>
    <n v="12.5"/>
    <n v="1"/>
    <n v="476.98"/>
    <n v="476.98"/>
    <n v="0"/>
    <n v="190.79200000000003"/>
    <x v="0"/>
  </r>
  <r>
    <s v="       105651"/>
    <s v="105651"/>
    <s v="       102577"/>
    <s v="VITRINA VISEĆA s.323"/>
    <x v="0"/>
    <s v="01.01.97"/>
    <s v="01.02.97"/>
    <n v="12.5"/>
    <n v="1"/>
    <n v="788.49"/>
    <n v="788.49"/>
    <n v="0"/>
    <n v="315.39600000000002"/>
    <x v="0"/>
  </r>
  <r>
    <s v="       105652"/>
    <s v="105652"/>
    <s v="       102577"/>
    <s v="VITRINA VISEĆA s.323"/>
    <x v="0"/>
    <s v="01.01.97"/>
    <s v="01.02.97"/>
    <n v="12.5"/>
    <n v="1"/>
    <n v="788.49"/>
    <n v="788.49"/>
    <n v="0"/>
    <n v="315.39600000000002"/>
    <x v="0"/>
  </r>
  <r>
    <s v="       105653"/>
    <s v="105653"/>
    <s v="       100903"/>
    <s v="ORMAR DVOK.DRVENI s.323"/>
    <x v="0"/>
    <s v="01.01.97"/>
    <s v="01.02.97"/>
    <n v="12.5"/>
    <n v="1"/>
    <n v="1695.7"/>
    <n v="1695.7"/>
    <n v="0"/>
    <n v="678.28000000000009"/>
    <x v="0"/>
  </r>
  <r>
    <s v="       105654"/>
    <s v="105654"/>
    <s v="       102314"/>
    <s v="STROJ REZNI ALPHA"/>
    <x v="1"/>
    <s v="04.02.14"/>
    <s v="01.03.14"/>
    <n v="20"/>
    <n v="1"/>
    <n v="12579.43"/>
    <n v="12579.43"/>
    <n v="0"/>
    <n v="5031.7720000000008"/>
    <x v="0"/>
  </r>
  <r>
    <s v="       105657"/>
    <s v="105657"/>
    <s v="       101161"/>
    <s v="ORMARIĆI S RADNOM PLOHOM"/>
    <x v="0"/>
    <s v="01.01.97"/>
    <s v="01.02.97"/>
    <n v="12.5"/>
    <n v="1"/>
    <n v="958.11"/>
    <n v="958.11"/>
    <n v="0"/>
    <n v="383.24400000000003"/>
    <x v="0"/>
  </r>
  <r>
    <s v="       105658"/>
    <s v="105658"/>
    <s v="       102084"/>
    <s v="STOL SA BRUS. PLOČ. POL."/>
    <x v="0"/>
    <s v="01.01.97"/>
    <s v="01.02.97"/>
    <n v="20"/>
    <n v="1"/>
    <n v="2168.31"/>
    <n v="2168.31"/>
    <n v="0"/>
    <n v="867.32400000000007"/>
    <x v="0"/>
  </r>
  <r>
    <s v="       105659"/>
    <s v="105659"/>
    <s v="       100984"/>
    <s v="ORMAR S LADICAMA NISKI s."/>
    <x v="0"/>
    <s v="01.01.97"/>
    <s v="01.02.97"/>
    <n v="12.5"/>
    <n v="1"/>
    <n v="847.91"/>
    <n v="847.91"/>
    <n v="0"/>
    <n v="339.16399999999999"/>
    <x v="0"/>
  </r>
  <r>
    <s v="       105665"/>
    <s v="105665"/>
    <s v="       102569"/>
    <s v="VITRINA STAKLENA S UZOR."/>
    <x v="0"/>
    <s v="01.01.97"/>
    <s v="01.02.97"/>
    <n v="12.5"/>
    <n v="1"/>
    <n v="847.84"/>
    <n v="847.84"/>
    <n v="0"/>
    <n v="339.13600000000002"/>
    <x v="0"/>
  </r>
  <r>
    <s v="       105667"/>
    <s v="105667"/>
    <s v="       102569"/>
    <s v="VITRINA STAKLENA S UZOR."/>
    <x v="0"/>
    <s v="01.01.97"/>
    <s v="01.02.97"/>
    <n v="12.5"/>
    <n v="1"/>
    <n v="847.85"/>
    <n v="847.85"/>
    <n v="0"/>
    <n v="339.14000000000004"/>
    <x v="0"/>
  </r>
  <r>
    <s v="       105673"/>
    <s v="105673"/>
    <s v="       102569"/>
    <s v="VITRINA STAKLENA S UZOR."/>
    <x v="0"/>
    <s v="01.01.97"/>
    <s v="01.02.97"/>
    <n v="12.5"/>
    <n v="1"/>
    <n v="847.85"/>
    <n v="847.85"/>
    <n v="0"/>
    <n v="339.14000000000004"/>
    <x v="0"/>
  </r>
  <r>
    <s v="       105674"/>
    <s v="105674"/>
    <s v="       102570"/>
    <s v="VITRINA STAKLENA ZA KNJI."/>
    <x v="0"/>
    <s v="01.01.97"/>
    <s v="01.02.97"/>
    <n v="12.5"/>
    <n v="1"/>
    <n v="847.85"/>
    <n v="847.85"/>
    <n v="0"/>
    <n v="339.14000000000004"/>
    <x v="0"/>
  </r>
  <r>
    <s v="       105679"/>
    <s v="105679"/>
    <s v="       101662"/>
    <s v="REGAL S OTVORENIM PRETINC"/>
    <x v="1"/>
    <s v="12.03.01"/>
    <s v="01.04.01"/>
    <n v="12.5"/>
    <n v="1"/>
    <n v="2196"/>
    <n v="2196"/>
    <n v="0"/>
    <n v="878.40000000000009"/>
    <x v="0"/>
  </r>
  <r>
    <s v="       105680"/>
    <s v="105680"/>
    <s v="       100651"/>
    <s v="MONITOR 24&quot; DELL U2412M"/>
    <x v="2"/>
    <s v="17.09.13"/>
    <s v="01.10.13"/>
    <n v="25"/>
    <n v="1"/>
    <n v="2217.2000000000003"/>
    <n v="2217.2000000000003"/>
    <n v="0"/>
    <n v="886.88000000000011"/>
    <x v="0"/>
  </r>
  <r>
    <s v="       105681"/>
    <s v="105681"/>
    <s v="       100651"/>
    <s v="MONITOR 24&quot; DELL U2412M"/>
    <x v="2"/>
    <s v="17.09.13"/>
    <s v="01.10.13"/>
    <n v="25"/>
    <n v="1"/>
    <n v="2217.2000000000003"/>
    <n v="2217.2000000000003"/>
    <n v="0"/>
    <n v="886.88000000000011"/>
    <x v="0"/>
  </r>
  <r>
    <s v="       105682"/>
    <s v="105682"/>
    <s v="       101569"/>
    <s v="RAČUNALO HP ELITE 7500"/>
    <x v="2"/>
    <s v="17.09.13"/>
    <s v="01.10.13"/>
    <n v="25"/>
    <n v="1"/>
    <n v="7013.1"/>
    <n v="7013.1"/>
    <n v="0"/>
    <n v="2805.2400000000002"/>
    <x v="0"/>
  </r>
  <r>
    <s v="       105683"/>
    <s v="105683"/>
    <s v="       101652"/>
    <s v="REFER.STANICA GNSS"/>
    <x v="1"/>
    <s v="23.12.09"/>
    <s v="01.01.10"/>
    <n v="20"/>
    <n v="1"/>
    <n v="153630.87"/>
    <n v="153630.87"/>
    <n v="0"/>
    <n v="61452.347999999998"/>
    <x v="0"/>
  </r>
  <r>
    <s v="       105684"/>
    <s v="105684"/>
    <s v="       100100"/>
    <s v="DALJINOMJER LASERSKI HD50"/>
    <x v="1"/>
    <s v="14.03.07"/>
    <s v="01.04.07"/>
    <n v="20"/>
    <n v="1"/>
    <n v="1573.8"/>
    <n v="1573.8"/>
    <n v="0"/>
    <n v="629.52"/>
    <x v="0"/>
  </r>
  <r>
    <s v="       105685"/>
    <s v="105685"/>
    <s v="       100710"/>
    <s v="MONITOR SAMSUNG 17&quot;"/>
    <x v="2"/>
    <s v="17.02.05"/>
    <s v="01.03.05"/>
    <n v="25"/>
    <n v="1"/>
    <n v="2671.65"/>
    <n v="2671.65"/>
    <n v="0"/>
    <n v="1068.6600000000001"/>
    <x v="0"/>
  </r>
  <r>
    <s v="       105686"/>
    <s v="105686"/>
    <s v="       100136"/>
    <s v="DRŽAČ NOSAČA PRIZME GRZ-3"/>
    <x v="1"/>
    <s v="01.01.97"/>
    <s v="01.02.97"/>
    <n v="20"/>
    <n v="1"/>
    <n v="441.43"/>
    <n v="441.43"/>
    <n v="0"/>
    <n v="176.572"/>
    <x v="0"/>
  </r>
  <r>
    <s v="       105687"/>
    <s v="105687"/>
    <s v="       100136"/>
    <s v="DRŽAČ NOSAČA PRIZME GRZ-3"/>
    <x v="1"/>
    <s v="01.01.97"/>
    <s v="01.02.97"/>
    <n v="20"/>
    <n v="1"/>
    <n v="441.42"/>
    <n v="441.42"/>
    <n v="0"/>
    <n v="176.56800000000001"/>
    <x v="0"/>
  </r>
  <r>
    <s v="       105688"/>
    <s v="105688"/>
    <s v="       100136"/>
    <s v="DRŽAČ NOSAČA PRIZME GRZ-3"/>
    <x v="1"/>
    <s v="01.01.97"/>
    <s v="01.02.97"/>
    <n v="20"/>
    <n v="1"/>
    <n v="441.42"/>
    <n v="441.42"/>
    <n v="0"/>
    <n v="176.56800000000001"/>
    <x v="0"/>
  </r>
  <r>
    <s v="       105689"/>
    <s v="105689"/>
    <s v="       100136"/>
    <s v="DRŽAČ NOSAČA PRIZME GRZ-3"/>
    <x v="1"/>
    <s v="01.01.97"/>
    <s v="01.02.97"/>
    <n v="20"/>
    <n v="1"/>
    <n v="441.43"/>
    <n v="441.43"/>
    <n v="0"/>
    <n v="176.572"/>
    <x v="0"/>
  </r>
  <r>
    <s v="       105690"/>
    <s v="105690"/>
    <s v="       100757"/>
    <s v="NOSAČ PRIZME GPH-3Z"/>
    <x v="1"/>
    <s v="01.01.97"/>
    <s v="01.02.97"/>
    <n v="20"/>
    <n v="1"/>
    <n v="1776.93"/>
    <n v="1776.93"/>
    <n v="0"/>
    <n v="710.77200000000005"/>
    <x v="0"/>
  </r>
  <r>
    <s v="       105691"/>
    <s v="105691"/>
    <s v="       100766"/>
    <s v="NOSAĆ PRIZME GPH-1Z"/>
    <x v="1"/>
    <s v="01.01.97"/>
    <s v="01.02.97"/>
    <n v="20"/>
    <n v="1"/>
    <n v="468.55"/>
    <n v="468.55"/>
    <n v="0"/>
    <n v="187.42000000000002"/>
    <x v="0"/>
  </r>
  <r>
    <s v="       105692"/>
    <s v="105692"/>
    <s v="       100766"/>
    <s v="NOSAĆ PRIZME GPH-1Z"/>
    <x v="1"/>
    <s v="01.01.97"/>
    <s v="01.02.97"/>
    <n v="20"/>
    <n v="1"/>
    <n v="468.55"/>
    <n v="468.55"/>
    <n v="0"/>
    <n v="187.42000000000002"/>
    <x v="0"/>
  </r>
  <r>
    <s v="       105693"/>
    <s v="105693"/>
    <s v="       100766"/>
    <s v="NOSAĆ PRIZME GPH-1Z"/>
    <x v="1"/>
    <s v="01.01.97"/>
    <s v="01.02.97"/>
    <n v="20"/>
    <n v="1"/>
    <n v="468.55"/>
    <n v="468.55"/>
    <n v="0"/>
    <n v="187.42000000000002"/>
    <x v="0"/>
  </r>
  <r>
    <s v="       105694"/>
    <s v="105694"/>
    <s v="       101380"/>
    <s v="PRIZMA G PR-1"/>
    <x v="1"/>
    <s v="01.01.97"/>
    <s v="01.02.97"/>
    <n v="20"/>
    <n v="1"/>
    <n v="444.54"/>
    <n v="444.54"/>
    <n v="0"/>
    <n v="177.81600000000003"/>
    <x v="0"/>
  </r>
  <r>
    <s v="       105695"/>
    <s v="105695"/>
    <s v="       101380"/>
    <s v="PRIZMA G PR-1"/>
    <x v="1"/>
    <s v="01.01.97"/>
    <s v="01.02.97"/>
    <n v="20"/>
    <n v="1"/>
    <n v="444.54"/>
    <n v="444.54"/>
    <n v="0"/>
    <n v="177.81600000000003"/>
    <x v="0"/>
  </r>
  <r>
    <s v="       105696"/>
    <s v="105696"/>
    <s v="       101380"/>
    <s v="PRIZMA G PR-1"/>
    <x v="1"/>
    <s v="01.01.97"/>
    <s v="01.02.97"/>
    <n v="20"/>
    <n v="1"/>
    <n v="444.54"/>
    <n v="444.54"/>
    <n v="0"/>
    <n v="177.81600000000003"/>
    <x v="0"/>
  </r>
  <r>
    <s v="       105697"/>
    <s v="105697"/>
    <s v="       101380"/>
    <s v="PRIZMA G PR-1"/>
    <x v="1"/>
    <s v="01.01.97"/>
    <s v="01.02.97"/>
    <n v="20"/>
    <n v="1"/>
    <n v="444.55"/>
    <n v="444.55"/>
    <n v="0"/>
    <n v="177.82000000000002"/>
    <x v="0"/>
  </r>
  <r>
    <s v="       105698"/>
    <s v="105698"/>
    <s v="       101380"/>
    <s v="PRIZMA G PR-1"/>
    <x v="1"/>
    <s v="01.01.97"/>
    <s v="01.02.97"/>
    <n v="20"/>
    <n v="1"/>
    <n v="444.55"/>
    <n v="444.55"/>
    <n v="0"/>
    <n v="177.82000000000002"/>
    <x v="0"/>
  </r>
  <r>
    <s v="       105699"/>
    <s v="105699"/>
    <s v="       101380"/>
    <s v="PRIZMA G PR-1"/>
    <x v="1"/>
    <s v="01.01.97"/>
    <s v="01.02.97"/>
    <n v="20"/>
    <n v="1"/>
    <n v="444.55"/>
    <n v="444.55"/>
    <n v="0"/>
    <n v="177.82000000000002"/>
    <x v="0"/>
  </r>
  <r>
    <s v="       105700"/>
    <s v="105700"/>
    <s v="       102378"/>
    <s v="TEODOLIT BUSOLNI STATIV"/>
    <x v="1"/>
    <s v="01.01.97"/>
    <s v="01.02.97"/>
    <n v="20"/>
    <n v="1"/>
    <n v="56523.200000000004"/>
    <n v="56523.200000000004"/>
    <n v="0"/>
    <n v="22609.280000000002"/>
    <x v="0"/>
  </r>
  <r>
    <s v="       105701"/>
    <s v="105701"/>
    <s v="       100098"/>
    <s v="DALJINAR DIOR 3002 KOMPL."/>
    <x v="1"/>
    <s v="01.01.97"/>
    <s v="01.02.97"/>
    <n v="20"/>
    <n v="1"/>
    <n v="200377.42"/>
    <n v="200377.42"/>
    <n v="0"/>
    <n v="80150.968000000008"/>
    <x v="0"/>
  </r>
  <r>
    <s v="       105702"/>
    <s v="105702"/>
    <s v="       102612"/>
    <s v="VRPCA BMI 50m"/>
    <x v="1"/>
    <s v="01.01.97"/>
    <s v="01.02.97"/>
    <n v="20"/>
    <n v="1"/>
    <n v="1130.45"/>
    <n v="1130.45"/>
    <n v="0"/>
    <n v="452.18000000000006"/>
    <x v="0"/>
  </r>
  <r>
    <s v="       105703"/>
    <s v="105703"/>
    <s v="       100753"/>
    <s v="NIVELIR"/>
    <x v="1"/>
    <s v="01.01.97"/>
    <s v="01.02.97"/>
    <n v="20"/>
    <n v="1"/>
    <n v="2826.14"/>
    <n v="2826.14"/>
    <n v="0"/>
    <n v="1130.4559999999999"/>
    <x v="0"/>
  </r>
  <r>
    <s v="       105704"/>
    <s v="105704"/>
    <s v="       100754"/>
    <s v="NIVELIR &quot;ZEISS&quot;"/>
    <x v="1"/>
    <s v="01.01.97"/>
    <s v="01.02.97"/>
    <n v="20"/>
    <n v="1"/>
    <n v="2826.14"/>
    <n v="2826.14"/>
    <n v="0"/>
    <n v="1130.4559999999999"/>
    <x v="0"/>
  </r>
  <r>
    <s v="       105705"/>
    <s v="105705"/>
    <s v="       100755"/>
    <s v="NIVELIR N-020A &quot;ZEISS&quot;"/>
    <x v="1"/>
    <s v="01.01.97"/>
    <s v="01.02.97"/>
    <n v="20"/>
    <n v="1"/>
    <n v="9143.77"/>
    <n v="9143.77"/>
    <n v="0"/>
    <n v="3657.5080000000003"/>
    <x v="0"/>
  </r>
  <r>
    <s v="       105706"/>
    <s v="105706"/>
    <s v="       102386"/>
    <s v="TEODOLIT WILD"/>
    <x v="1"/>
    <s v="01.01.97"/>
    <s v="01.02.97"/>
    <n v="20"/>
    <n v="1"/>
    <n v="28261.74"/>
    <n v="28261.74"/>
    <n v="0"/>
    <n v="11304.696000000002"/>
    <x v="0"/>
  </r>
  <r>
    <s v="       105707"/>
    <s v="105707"/>
    <s v="       102385"/>
    <s v="TEODOLIT VISEĆI S PRIBOR."/>
    <x v="1"/>
    <s v="01.01.97"/>
    <s v="01.02.97"/>
    <n v="20"/>
    <n v="1"/>
    <n v="22609.3"/>
    <n v="22609.3"/>
    <n v="0"/>
    <n v="9043.7199999999993"/>
    <x v="0"/>
  </r>
  <r>
    <s v="       105708"/>
    <s v="105708"/>
    <s v="       102380"/>
    <s v="TEODOLIT DAHLTA,STAT.,LET"/>
    <x v="1"/>
    <s v="01.01.97"/>
    <s v="01.02.97"/>
    <n v="20"/>
    <n v="1"/>
    <n v="56523.200000000004"/>
    <n v="56523.200000000004"/>
    <n v="0"/>
    <n v="22609.280000000002"/>
    <x v="0"/>
  </r>
  <r>
    <s v="       105709"/>
    <s v="105709"/>
    <s v="       102383"/>
    <s v="TEODOLIT REDHTA"/>
    <x v="1"/>
    <s v="01.01.97"/>
    <s v="01.02.97"/>
    <n v="20"/>
    <n v="1"/>
    <n v="45218.6"/>
    <n v="45218.6"/>
    <n v="0"/>
    <n v="18087.439999999999"/>
    <x v="0"/>
  </r>
  <r>
    <s v="       105710"/>
    <s v="105710"/>
    <s v="       102382"/>
    <s v="TEODOLIT MOM"/>
    <x v="1"/>
    <s v="01.01.97"/>
    <s v="01.02.97"/>
    <n v="20"/>
    <n v="1"/>
    <n v="50870.9"/>
    <n v="50870.9"/>
    <n v="0"/>
    <n v="20348.36"/>
    <x v="0"/>
  </r>
  <r>
    <s v="       105711"/>
    <s v="105711"/>
    <s v="       102397"/>
    <s v="THEO 020 ZEISS"/>
    <x v="1"/>
    <s v="01.01.97"/>
    <s v="01.02.97"/>
    <n v="20"/>
    <n v="1"/>
    <n v="28261.74"/>
    <n v="28261.74"/>
    <n v="0"/>
    <n v="11304.696000000002"/>
    <x v="0"/>
  </r>
  <r>
    <s v="       105712"/>
    <s v="105712"/>
    <s v="       102398"/>
    <s v="THEO 030 ZEISS"/>
    <x v="1"/>
    <s v="01.01.97"/>
    <s v="01.02.97"/>
    <n v="20"/>
    <n v="1"/>
    <n v="33914.020000000004"/>
    <n v="33914.020000000004"/>
    <n v="0"/>
    <n v="13565.608000000002"/>
    <x v="0"/>
  </r>
  <r>
    <s v="       105713"/>
    <s v="105713"/>
    <s v="       102396"/>
    <s v="THEO 010 ZEISS"/>
    <x v="1"/>
    <s v="01.01.97"/>
    <s v="01.02.97"/>
    <n v="20"/>
    <n v="1"/>
    <n v="39566.18"/>
    <n v="39566.18"/>
    <n v="0"/>
    <n v="15826.472000000002"/>
    <x v="0"/>
  </r>
  <r>
    <s v="       105714"/>
    <s v="105714"/>
    <s v="       102239"/>
    <s v="STOLICA DAKTILO PAN"/>
    <x v="0"/>
    <s v="01.01.97"/>
    <s v="01.02.97"/>
    <n v="12.5"/>
    <n v="1"/>
    <n v="282.68"/>
    <n v="282.68"/>
    <n v="0"/>
    <n v="113.072"/>
    <x v="0"/>
  </r>
  <r>
    <s v="       105715"/>
    <s v="105715"/>
    <s v="       101899"/>
    <s v="STOL CRTAĆI DAN"/>
    <x v="0"/>
    <s v="01.01.97"/>
    <s v="01.02.97"/>
    <n v="12.5"/>
    <n v="1"/>
    <n v="1243.44"/>
    <n v="1243.44"/>
    <n v="0"/>
    <n v="497.37600000000003"/>
    <x v="0"/>
  </r>
  <r>
    <s v="       105716"/>
    <s v="105716"/>
    <s v="       102106"/>
    <s v="STOL ZA TELEFON"/>
    <x v="0"/>
    <s v="01.01.97"/>
    <s v="01.02.97"/>
    <n v="12.5"/>
    <n v="1"/>
    <n v="141.31"/>
    <n v="141.31"/>
    <n v="0"/>
    <n v="56.524000000000001"/>
    <x v="0"/>
  </r>
  <r>
    <s v="       105717"/>
    <s v="105717"/>
    <s v="       101259"/>
    <s v="PLANIMETAR DIGIT.PLANIX 5"/>
    <x v="1"/>
    <s v="30.04.08"/>
    <s v="01.05.08"/>
    <n v="20"/>
    <n v="1"/>
    <n v="4026"/>
    <n v="4026"/>
    <n v="0"/>
    <n v="1610.4"/>
    <x v="0"/>
  </r>
  <r>
    <s v="       105737"/>
    <s v="105737"/>
    <s v="       102267"/>
    <s v="STOLICA OKRUGLA"/>
    <x v="0"/>
    <s v="01.01.97"/>
    <s v="01.02.97"/>
    <n v="12.5"/>
    <n v="1"/>
    <n v="141.27000000000001"/>
    <n v="141.27000000000001"/>
    <n v="0"/>
    <n v="56.50800000000001"/>
    <x v="0"/>
  </r>
  <r>
    <s v="       105738"/>
    <s v="105738"/>
    <s v="       102102"/>
    <s v="STOL ZA PISANJE"/>
    <x v="0"/>
    <s v="01.01.97"/>
    <s v="01.02.97"/>
    <n v="12.5"/>
    <n v="1"/>
    <n v="508.69"/>
    <n v="508.69"/>
    <n v="0"/>
    <n v="203.476"/>
    <x v="0"/>
  </r>
  <r>
    <s v="       105739"/>
    <s v="105739"/>
    <s v="       102565"/>
    <s v="VITRINA SPOLICAMA"/>
    <x v="0"/>
    <s v="01.01.97"/>
    <s v="01.02.97"/>
    <n v="12.5"/>
    <n v="1"/>
    <n v="395.67"/>
    <n v="395.67"/>
    <n v="0"/>
    <n v="158.26800000000003"/>
    <x v="0"/>
  </r>
  <r>
    <s v="       105740"/>
    <s v="105740"/>
    <s v="       102563"/>
    <s v="VITRINA S POLICAMA DUBOKA"/>
    <x v="0"/>
    <s v="01.01.97"/>
    <s v="01.02.97"/>
    <n v="12.5"/>
    <n v="1"/>
    <n v="452.1"/>
    <n v="452.1"/>
    <n v="0"/>
    <n v="180.84000000000003"/>
    <x v="0"/>
  </r>
  <r>
    <s v="       105741"/>
    <s v="105741"/>
    <s v="       101128"/>
    <s v="ORMARIĆ S LADICAMA"/>
    <x v="0"/>
    <s v="01.01.97"/>
    <s v="01.02.97"/>
    <n v="12.5"/>
    <n v="1"/>
    <n v="169.56"/>
    <n v="169.56"/>
    <n v="0"/>
    <n v="67.823999999999998"/>
    <x v="0"/>
  </r>
  <r>
    <s v="       105742"/>
    <s v="105742"/>
    <s v="       101128"/>
    <s v="ORMARIĆ S LADICAMA"/>
    <x v="0"/>
    <s v="01.01.97"/>
    <s v="01.02.97"/>
    <n v="12.5"/>
    <n v="1"/>
    <n v="169.56"/>
    <n v="169.56"/>
    <n v="0"/>
    <n v="67.823999999999998"/>
    <x v="0"/>
  </r>
  <r>
    <s v="       105743"/>
    <s v="105743"/>
    <s v="       101128"/>
    <s v="ORMARIĆ S LADICAMA"/>
    <x v="0"/>
    <s v="01.01.97"/>
    <s v="01.02.97"/>
    <n v="12.5"/>
    <n v="1"/>
    <n v="169.56"/>
    <n v="169.56"/>
    <n v="0"/>
    <n v="67.823999999999998"/>
    <x v="0"/>
  </r>
  <r>
    <s v="       105744"/>
    <s v="105744"/>
    <s v="       101128"/>
    <s v="ORMARIĆ S LADICAMA"/>
    <x v="0"/>
    <s v="01.01.97"/>
    <s v="01.02.97"/>
    <n v="12.5"/>
    <n v="1"/>
    <n v="169.57"/>
    <n v="169.57"/>
    <n v="0"/>
    <n v="67.828000000000003"/>
    <x v="0"/>
  </r>
  <r>
    <s v="       105745"/>
    <s v="105745"/>
    <s v="       102579"/>
    <s v="VITRINA ZA KNJIGE STARA"/>
    <x v="0"/>
    <s v="01.01.97"/>
    <s v="01.02.97"/>
    <n v="12.5"/>
    <n v="1"/>
    <n v="960.88"/>
    <n v="960.88"/>
    <n v="0"/>
    <n v="384.35200000000003"/>
    <x v="0"/>
  </r>
  <r>
    <s v="       105746"/>
    <s v="105746"/>
    <s v="       101056"/>
    <s v="ORMAR ZA GARDEROBU"/>
    <x v="0"/>
    <s v="01.01.97"/>
    <s v="01.02.97"/>
    <n v="12.5"/>
    <n v="1"/>
    <n v="282.61"/>
    <n v="282.61"/>
    <n v="0"/>
    <n v="113.04400000000001"/>
    <x v="0"/>
  </r>
  <r>
    <s v="       105747"/>
    <s v="105747"/>
    <s v="       101078"/>
    <s v="ORMAR ZA KNJIGE TRODJELNI"/>
    <x v="0"/>
    <s v="01.01.97"/>
    <s v="01.02.97"/>
    <n v="12.5"/>
    <n v="1"/>
    <n v="739.04"/>
    <n v="739.04"/>
    <n v="0"/>
    <n v="295.61599999999999"/>
    <x v="0"/>
  </r>
  <r>
    <s v="       105748"/>
    <s v="105748"/>
    <s v="       102570"/>
    <s v="VITRINA STAKLENA ZA KNJI."/>
    <x v="0"/>
    <s v="01.01.97"/>
    <s v="01.02.97"/>
    <n v="12.5"/>
    <n v="1"/>
    <n v="678.29"/>
    <n v="678.29"/>
    <n v="0"/>
    <n v="271.31599999999997"/>
    <x v="0"/>
  </r>
  <r>
    <s v="       105749"/>
    <s v="105749"/>
    <s v="       102570"/>
    <s v="VITRINA STAKLENA ZA KNJI."/>
    <x v="0"/>
    <s v="01.01.97"/>
    <s v="01.02.97"/>
    <n v="12.5"/>
    <n v="1"/>
    <n v="678.28"/>
    <n v="678.28"/>
    <n v="0"/>
    <n v="271.31200000000001"/>
    <x v="0"/>
  </r>
  <r>
    <s v="       105750"/>
    <s v="105750"/>
    <s v="       102570"/>
    <s v="VITRINA STAKLENA ZA KNJI."/>
    <x v="0"/>
    <s v="01.01.97"/>
    <s v="01.02.97"/>
    <n v="12.5"/>
    <n v="1"/>
    <n v="678.28"/>
    <n v="678.28"/>
    <n v="0"/>
    <n v="271.31200000000001"/>
    <x v="0"/>
  </r>
  <r>
    <s v="       105751"/>
    <s v="105751"/>
    <s v="       102570"/>
    <s v="VITRINA STAKLENA ZA KNJI."/>
    <x v="0"/>
    <s v="01.01.97"/>
    <s v="01.02.97"/>
    <n v="12.5"/>
    <n v="1"/>
    <n v="678.28"/>
    <n v="678.28"/>
    <n v="0"/>
    <n v="271.31200000000001"/>
    <x v="0"/>
  </r>
  <r>
    <s v="       105752"/>
    <s v="105752"/>
    <s v="       102570"/>
    <s v="VITRINA STAKLENA ZA KNJI."/>
    <x v="0"/>
    <s v="01.01.97"/>
    <s v="01.02.97"/>
    <n v="12.5"/>
    <n v="1"/>
    <n v="678.28"/>
    <n v="678.28"/>
    <n v="0"/>
    <n v="271.31200000000001"/>
    <x v="0"/>
  </r>
  <r>
    <s v="       105753"/>
    <s v="105753"/>
    <s v="       102570"/>
    <s v="VITRINA STAKLENA ZA KNJI."/>
    <x v="0"/>
    <s v="01.01.97"/>
    <s v="01.02.97"/>
    <n v="12.5"/>
    <n v="1"/>
    <n v="678.29"/>
    <n v="678.29"/>
    <n v="0"/>
    <n v="271.31599999999997"/>
    <x v="0"/>
  </r>
  <r>
    <s v="       105761"/>
    <s v="105761"/>
    <s v="       100040"/>
    <s v="AUTO NIVA LADA*ZG 6213EO"/>
    <x v="1"/>
    <s v="29.02.12"/>
    <s v="01.03.12"/>
    <n v="12.5"/>
    <n v="1"/>
    <n v="59455.76"/>
    <n v="59455.76"/>
    <n v="0"/>
    <n v="23782.304000000004"/>
    <x v="0"/>
  </r>
  <r>
    <s v="       105762"/>
    <s v="105762"/>
    <s v="       102412"/>
    <s v="TRAVOKOSACICA H 143R-II"/>
    <x v="1"/>
    <s v="27.06.13"/>
    <s v="01.07.13"/>
    <n v="20"/>
    <n v="1"/>
    <n v="3937.02"/>
    <n v="3937.02"/>
    <n v="0"/>
    <n v="1574.808"/>
    <x v="0"/>
  </r>
  <r>
    <s v="       105763"/>
    <s v="105763"/>
    <s v="       100041"/>
    <s v="AUTO PRIKOLICA M075"/>
    <x v="1"/>
    <s v="29.01.07"/>
    <s v="01.02.07"/>
    <n v="12.5"/>
    <n v="1"/>
    <n v="5354.58"/>
    <n v="5354.58"/>
    <n v="0"/>
    <n v="2141.8319999999999"/>
    <x v="0"/>
  </r>
  <r>
    <s v="       105764"/>
    <s v="105764"/>
    <s v="       101197"/>
    <s v="PILA MOTORNA 190T"/>
    <x v="1"/>
    <s v="27.06.03"/>
    <s v="01.07.03"/>
    <n v="20"/>
    <n v="1"/>
    <n v="2188.6799999999998"/>
    <n v="2188.6799999999998"/>
    <n v="0"/>
    <n v="875.47199999999998"/>
    <x v="0"/>
  </r>
  <r>
    <s v="       105765"/>
    <s v="105765"/>
    <s v="       102400"/>
    <s v="TOKARSKI STROJ MAXIMAT"/>
    <x v="1"/>
    <s v="01.01.97"/>
    <s v="01.02.97"/>
    <n v="20"/>
    <n v="1"/>
    <n v="5287.26"/>
    <n v="5287.26"/>
    <n v="0"/>
    <n v="2114.904"/>
    <x v="0"/>
  </r>
  <r>
    <s v="       105766"/>
    <s v="105766"/>
    <s v="       100062"/>
    <s v="BUFALOGUN M-12"/>
    <x v="1"/>
    <s v="01.01.97"/>
    <s v="01.02.97"/>
    <n v="20"/>
    <n v="1"/>
    <n v="2160"/>
    <n v="2160"/>
    <n v="0"/>
    <n v="864"/>
    <x v="0"/>
  </r>
  <r>
    <s v="       105767"/>
    <s v="105767"/>
    <s v="       102426"/>
    <s v="ULTRATERMOSTAT"/>
    <x v="1"/>
    <s v="01.01.97"/>
    <s v="01.02.97"/>
    <n v="20"/>
    <n v="1"/>
    <n v="6253.42"/>
    <n v="6253.42"/>
    <n v="0"/>
    <n v="2501.3680000000004"/>
    <x v="0"/>
  </r>
  <r>
    <s v="       105768"/>
    <s v="105768"/>
    <s v="       101064"/>
    <s v="ORMAR ZA KEMIKALIJE STAK."/>
    <x v="0"/>
    <s v="01.01.97"/>
    <s v="01.02.97"/>
    <n v="12.5"/>
    <n v="1"/>
    <n v="452.24"/>
    <n v="452.24"/>
    <n v="0"/>
    <n v="180.89600000000002"/>
    <x v="0"/>
  </r>
  <r>
    <s v="       105769"/>
    <s v="105769"/>
    <s v="       101061"/>
    <s v="Ormar za kemikalije"/>
    <x v="0"/>
    <s v="01.01.97"/>
    <s v="01.02.97"/>
    <n v="12.5"/>
    <n v="1"/>
    <n v="423.95"/>
    <n v="423.95"/>
    <n v="0"/>
    <n v="169.58"/>
    <x v="0"/>
  </r>
  <r>
    <s v="       105770"/>
    <s v="105770"/>
    <s v="       101057"/>
    <s v="ORMAR ZA INSTRUMENTE"/>
    <x v="0"/>
    <s v="01.01.97"/>
    <s v="01.02.97"/>
    <n v="12.5"/>
    <n v="1"/>
    <n v="791.27"/>
    <n v="791.27"/>
    <n v="0"/>
    <n v="316.50800000000004"/>
    <x v="0"/>
  </r>
  <r>
    <s v="       105771"/>
    <s v="105771"/>
    <s v="       101057"/>
    <s v="ORMAR ZA INSTRUMENTE"/>
    <x v="0"/>
    <s v="01.01.97"/>
    <s v="01.02.97"/>
    <n v="12.5"/>
    <n v="1"/>
    <n v="791.28"/>
    <n v="791.28"/>
    <n v="0"/>
    <n v="316.512"/>
    <x v="0"/>
  </r>
  <r>
    <s v="       105772"/>
    <s v="105772"/>
    <s v="       101571"/>
    <s v="RAČUNALO HP PRO 3500"/>
    <x v="2"/>
    <s v="09.12.14"/>
    <s v="01.01.15"/>
    <n v="25"/>
    <n v="1"/>
    <n v="2895"/>
    <n v="2895"/>
    <n v="0"/>
    <n v="1158"/>
    <x v="0"/>
  </r>
  <r>
    <s v="       105776"/>
    <s v="105776"/>
    <s v="       100254"/>
    <s v="GEOFONI GEOSPACE (25kom)"/>
    <x v="1"/>
    <s v="21.03.11"/>
    <s v="01.04.11"/>
    <n v="20"/>
    <n v="1"/>
    <n v="19461.63"/>
    <n v="19461.63"/>
    <n v="0"/>
    <n v="7784.652000000001"/>
    <x v="0"/>
  </r>
  <r>
    <s v="       105777"/>
    <s v="105777"/>
    <s v="       100149"/>
    <s v="EL.SELECTOR ES10-64 INST."/>
    <x v="1"/>
    <s v="27.07.12"/>
    <s v="01.08.12"/>
    <n v="20"/>
    <n v="1"/>
    <n v="64396.35"/>
    <n v="64396.35"/>
    <n v="0"/>
    <n v="25758.54"/>
    <x v="0"/>
  </r>
  <r>
    <s v="       105778"/>
    <s v="105778"/>
    <s v="       102388"/>
    <s v="TERAMETAR SAS 1000 INST.Z"/>
    <x v="1"/>
    <s v="27.07.12"/>
    <s v="01.08.12"/>
    <n v="20"/>
    <n v="1"/>
    <n v="78885.53"/>
    <n v="78885.53"/>
    <n v="0"/>
    <n v="31554.212"/>
    <x v="0"/>
  </r>
  <r>
    <s v="       105779"/>
    <s v="105779"/>
    <s v="       100829"/>
    <s v="NOTEBOOK LG GE50"/>
    <x v="2"/>
    <s v="14.12.05"/>
    <s v="01.01.06"/>
    <n v="25"/>
    <n v="1"/>
    <n v="6124.49"/>
    <n v="6124.49"/>
    <n v="0"/>
    <n v="2449.7959999999998"/>
    <x v="0"/>
  </r>
  <r>
    <s v="       105780"/>
    <s v="105780"/>
    <s v="       100253"/>
    <s v="GEOFONI (SENSOR NETHERLAD"/>
    <x v="1"/>
    <s v="24.12.09"/>
    <s v="01.01.10"/>
    <n v="20"/>
    <n v="1"/>
    <n v="37500.65"/>
    <n v="37500.65"/>
    <n v="0"/>
    <n v="15000.260000000002"/>
    <x v="0"/>
  </r>
  <r>
    <s v="       105781"/>
    <s v="105781"/>
    <s v="       100629"/>
    <s v="MONITOR 22&quot; AOC"/>
    <x v="2"/>
    <s v="30.10.09"/>
    <s v="01.11.09"/>
    <n v="25"/>
    <n v="1"/>
    <n v="1599"/>
    <n v="1599"/>
    <n v="0"/>
    <n v="639.6"/>
    <x v="0"/>
  </r>
  <r>
    <s v="       105782"/>
    <s v="105782"/>
    <s v="       101478"/>
    <s v="RAČ.ASUS,Intel G43,Tip 15"/>
    <x v="2"/>
    <s v="30.10.09"/>
    <s v="01.11.09"/>
    <n v="25"/>
    <n v="1"/>
    <n v="5289"/>
    <n v="5289"/>
    <n v="0"/>
    <n v="2115.6"/>
    <x v="0"/>
  </r>
  <r>
    <s v="       105784"/>
    <s v="105784"/>
    <s v="       100362"/>
    <s v="KAROTAŽNA APARATURA RGL"/>
    <x v="1"/>
    <s v="13.02.09"/>
    <s v="01.03.09"/>
    <n v="20"/>
    <n v="1"/>
    <n v="193549.6"/>
    <n v="193549.6"/>
    <n v="0"/>
    <n v="77419.840000000011"/>
    <x v="0"/>
  </r>
  <r>
    <s v="       105786"/>
    <s v="105786"/>
    <s v="       101404"/>
    <s v="PROJEKTOR BENQ MP622"/>
    <x v="1"/>
    <s v="25.01.08"/>
    <s v="01.02.08"/>
    <n v="25"/>
    <n v="1"/>
    <n v="6997.92"/>
    <n v="6997.92"/>
    <n v="0"/>
    <n v="2799.1680000000001"/>
    <x v="0"/>
  </r>
  <r>
    <s v="       105787"/>
    <s v="105787"/>
    <s v="       102311"/>
    <s v="STRATAGEM EH4"/>
    <x v="1"/>
    <s v="27.10.06"/>
    <s v="01.11.06"/>
    <n v="20"/>
    <n v="1"/>
    <n v="451760.05"/>
    <n v="451760.05"/>
    <n v="0"/>
    <n v="180704.02000000002"/>
    <x v="0"/>
  </r>
  <r>
    <s v="       105788"/>
    <s v="105788"/>
    <s v="       100256"/>
    <s v="GEORADAR"/>
    <x v="1"/>
    <s v="25.10.07"/>
    <s v="01.11.07"/>
    <n v="20"/>
    <n v="1"/>
    <n v="217250.80000000002"/>
    <n v="217250.80000000002"/>
    <n v="0"/>
    <n v="86900.32"/>
    <x v="0"/>
  </r>
  <r>
    <s v="       105789"/>
    <s v="105789"/>
    <s v="       100241"/>
    <s v="GEOFON BUŠOTINSKI S PRIB."/>
    <x v="1"/>
    <s v="19.07.05"/>
    <s v="01.08.05"/>
    <n v="20"/>
    <n v="1"/>
    <n v="61063.5"/>
    <n v="61063.5"/>
    <n v="0"/>
    <n v="24425.4"/>
    <x v="0"/>
  </r>
  <r>
    <s v="       105790"/>
    <s v="105790"/>
    <s v="       102137"/>
    <s v="STOLAC KONF. PLAVI ISO"/>
    <x v="0"/>
    <s v="04.03.05"/>
    <s v="01.04.05"/>
    <n v="12.5"/>
    <n v="1"/>
    <n v="140.17000000000002"/>
    <n v="140.17000000000002"/>
    <n v="0"/>
    <n v="56.068000000000012"/>
    <x v="0"/>
  </r>
  <r>
    <s v="       105791"/>
    <s v="105791"/>
    <s v="       102137"/>
    <s v="STOLAC KONF. PLAVI ISO"/>
    <x v="0"/>
    <s v="04.03.05"/>
    <s v="01.04.05"/>
    <n v="12.5"/>
    <n v="1"/>
    <n v="140.18"/>
    <n v="140.18"/>
    <n v="0"/>
    <n v="56.072000000000003"/>
    <x v="0"/>
  </r>
  <r>
    <s v="       105792"/>
    <s v="105792"/>
    <s v="       102136"/>
    <s v="STOLAC KONF. CRNI ISO"/>
    <x v="0"/>
    <s v="04.03.05"/>
    <s v="01.04.05"/>
    <n v="12.5"/>
    <n v="1"/>
    <n v="140.18"/>
    <n v="140.18"/>
    <n v="0"/>
    <n v="56.072000000000003"/>
    <x v="0"/>
  </r>
  <r>
    <s v="       105793"/>
    <s v="105793"/>
    <s v="       102136"/>
    <s v="STOLAC KONF. CRNI ISO"/>
    <x v="0"/>
    <s v="04.03.05"/>
    <s v="01.04.05"/>
    <n v="12.5"/>
    <n v="1"/>
    <n v="140.18"/>
    <n v="140.18"/>
    <n v="0"/>
    <n v="56.072000000000003"/>
    <x v="0"/>
  </r>
  <r>
    <s v="       105794"/>
    <s v="105794"/>
    <s v="       102136"/>
    <s v="STOLAC KONF. CRNI ISO"/>
    <x v="0"/>
    <s v="04.03.05"/>
    <s v="01.04.05"/>
    <n v="12.5"/>
    <n v="1"/>
    <n v="140.18"/>
    <n v="140.18"/>
    <n v="0"/>
    <n v="56.072000000000003"/>
    <x v="0"/>
  </r>
  <r>
    <s v="       105795"/>
    <s v="105795"/>
    <s v="       102136"/>
    <s v="STOLAC KONF. CRNI ISO"/>
    <x v="0"/>
    <s v="04.03.05"/>
    <s v="01.04.05"/>
    <n v="12.5"/>
    <n v="1"/>
    <n v="140.18"/>
    <n v="140.18"/>
    <n v="0"/>
    <n v="56.072000000000003"/>
    <x v="0"/>
  </r>
  <r>
    <s v="       105796"/>
    <s v="105796"/>
    <s v="       102136"/>
    <s v="STOLAC KONF. CRNI ISO"/>
    <x v="0"/>
    <s v="04.03.05"/>
    <s v="01.04.05"/>
    <n v="12.5"/>
    <n v="1"/>
    <n v="140.18"/>
    <n v="140.18"/>
    <n v="0"/>
    <n v="56.072000000000003"/>
    <x v="0"/>
  </r>
  <r>
    <s v="       105797"/>
    <s v="105797"/>
    <s v="       102136"/>
    <s v="STOLAC KONF. CRNI ISO"/>
    <x v="0"/>
    <s v="04.03.05"/>
    <s v="01.04.05"/>
    <n v="12.5"/>
    <n v="1"/>
    <n v="140.18"/>
    <n v="140.18"/>
    <n v="0"/>
    <n v="56.072000000000003"/>
    <x v="0"/>
  </r>
  <r>
    <s v="       105798"/>
    <s v="105798"/>
    <s v="       102136"/>
    <s v="STOLAC KONF. CRNI ISO"/>
    <x v="0"/>
    <s v="04.03.05"/>
    <s v="01.04.05"/>
    <n v="12.5"/>
    <n v="1"/>
    <n v="140.18"/>
    <n v="140.18"/>
    <n v="0"/>
    <n v="56.072000000000003"/>
    <x v="0"/>
  </r>
  <r>
    <s v="       105799"/>
    <s v="105799"/>
    <s v="       102136"/>
    <s v="STOLAC KONF. CRNI ISO"/>
    <x v="0"/>
    <s v="04.03.05"/>
    <s v="01.04.05"/>
    <n v="12.5"/>
    <n v="1"/>
    <n v="140.18"/>
    <n v="140.18"/>
    <n v="0"/>
    <n v="56.072000000000003"/>
    <x v="0"/>
  </r>
  <r>
    <s v="       105800"/>
    <s v="105800"/>
    <s v="       102136"/>
    <s v="STOLAC KONF. CRNI ISO"/>
    <x v="0"/>
    <s v="04.03.05"/>
    <s v="01.04.05"/>
    <n v="12.5"/>
    <n v="1"/>
    <n v="140.18"/>
    <n v="140.18"/>
    <n v="0"/>
    <n v="56.072000000000003"/>
    <x v="0"/>
  </r>
  <r>
    <s v="       105801"/>
    <s v="105801"/>
    <s v="       102136"/>
    <s v="STOLAC KONF. CRNI ISO"/>
    <x v="0"/>
    <s v="04.03.05"/>
    <s v="01.04.05"/>
    <n v="12.5"/>
    <n v="1"/>
    <n v="140.18"/>
    <n v="140.18"/>
    <n v="0"/>
    <n v="56.072000000000003"/>
    <x v="0"/>
  </r>
  <r>
    <s v="       105802"/>
    <s v="105802"/>
    <s v="       102008"/>
    <s v="STOL RADNI 140x100xH72"/>
    <x v="0"/>
    <s v="21.02.05"/>
    <s v="01.03.05"/>
    <n v="12.5"/>
    <n v="1"/>
    <n v="875.96"/>
    <n v="875.96"/>
    <n v="0"/>
    <n v="350.38400000000001"/>
    <x v="0"/>
  </r>
  <r>
    <s v="       105803"/>
    <s v="105803"/>
    <s v="       102217"/>
    <s v="STOLAC UREDSKI TORINO"/>
    <x v="0"/>
    <s v="21.02.05"/>
    <s v="01.03.05"/>
    <n v="12.5"/>
    <n v="1"/>
    <n v="370.88"/>
    <n v="370.88"/>
    <n v="0"/>
    <n v="148.352"/>
    <x v="0"/>
  </r>
  <r>
    <s v="       105804"/>
    <s v="105804"/>
    <s v="       102217"/>
    <s v="STOLAC UREDSKI TORINO"/>
    <x v="0"/>
    <s v="21.02.05"/>
    <s v="01.03.05"/>
    <n v="12.5"/>
    <n v="1"/>
    <n v="370.88"/>
    <n v="370.88"/>
    <n v="0"/>
    <n v="148.352"/>
    <x v="0"/>
  </r>
  <r>
    <s v="       105805"/>
    <s v="105805"/>
    <s v="       100473"/>
    <s v="LADIČAR POKRETNA KAZETA"/>
    <x v="0"/>
    <s v="21.02.05"/>
    <s v="01.03.05"/>
    <n v="12.5"/>
    <n v="1"/>
    <n v="841.80000000000007"/>
    <n v="841.80000000000007"/>
    <n v="0"/>
    <n v="336.72"/>
    <x v="0"/>
  </r>
  <r>
    <s v="       105806"/>
    <s v="105806"/>
    <s v="       100473"/>
    <s v="LADIČAR POKRETNA KAZETA"/>
    <x v="0"/>
    <s v="21.02.05"/>
    <s v="01.03.05"/>
    <n v="12.5"/>
    <n v="1"/>
    <n v="841.80000000000007"/>
    <n v="841.80000000000007"/>
    <n v="0"/>
    <n v="336.72"/>
    <x v="0"/>
  </r>
  <r>
    <s v="       105807"/>
    <s v="105807"/>
    <s v="       100255"/>
    <s v="GEOFONI MARK L40(12kom=1B"/>
    <x v="1"/>
    <s v="22.02.05"/>
    <s v="01.03.05"/>
    <n v="20"/>
    <n v="1"/>
    <n v="32370.45"/>
    <n v="32370.45"/>
    <n v="0"/>
    <n v="12948.18"/>
    <x v="0"/>
  </r>
  <r>
    <s v="       105808"/>
    <s v="105808"/>
    <s v="       101700"/>
    <s v="SEIZMOGRAF TERRALOC MK 6"/>
    <x v="1"/>
    <s v="27.01.05"/>
    <s v="01.02.05"/>
    <n v="20"/>
    <n v="1"/>
    <n v="319680.44"/>
    <n v="319680.44"/>
    <n v="0"/>
    <n v="127872.17600000001"/>
    <x v="0"/>
  </r>
  <r>
    <s v="       105809"/>
    <s v="105809"/>
    <s v="       100327"/>
    <s v="INSTR.ZA BEZKONTAKTNO MJ."/>
    <x v="1"/>
    <s v="30.01.03"/>
    <s v="01.02.03"/>
    <n v="20"/>
    <n v="1"/>
    <n v="206437.27000000002"/>
    <n v="206437.27000000002"/>
    <n v="0"/>
    <n v="82574.90800000001"/>
    <x v="0"/>
  </r>
  <r>
    <s v="       105810"/>
    <s v="105810"/>
    <s v="       101488"/>
    <s v="RAČ.DTK GG 1400"/>
    <x v="2"/>
    <s v="14.09.01"/>
    <s v="01.10.01"/>
    <n v="25"/>
    <n v="1"/>
    <n v="11871.58"/>
    <n v="11871.58"/>
    <n v="0"/>
    <n v="4748.6320000000005"/>
    <x v="0"/>
  </r>
  <r>
    <s v="       105811"/>
    <s v="105811"/>
    <s v="       101473"/>
    <s v="RAČ. WORKST. DELL T7400"/>
    <x v="2"/>
    <s v="17.11.08"/>
    <s v="01.12.08"/>
    <n v="25"/>
    <n v="1"/>
    <n v="25618.78"/>
    <n v="25618.78"/>
    <n v="0"/>
    <n v="10247.512000000001"/>
    <x v="0"/>
  </r>
  <r>
    <s v="       105812"/>
    <s v="105812"/>
    <s v="       100730"/>
    <s v="MONITOR SAMSUNG 24&quot;SM245B"/>
    <x v="2"/>
    <s v="29.10.08"/>
    <s v="01.11.08"/>
    <n v="25"/>
    <n v="1"/>
    <n v="2641.3"/>
    <n v="2641.3"/>
    <n v="0"/>
    <n v="1056.5200000000002"/>
    <x v="0"/>
  </r>
  <r>
    <s v="       105813"/>
    <s v="105813"/>
    <s v="       100151"/>
    <s v="ELEKTROMAG.INSTR. GEONICS"/>
    <x v="1"/>
    <s v="19.11.02"/>
    <s v="01.12.02"/>
    <n v="20"/>
    <n v="1"/>
    <n v="116591.31"/>
    <n v="116591.31"/>
    <n v="0"/>
    <n v="46636.524000000005"/>
    <x v="0"/>
  </r>
  <r>
    <s v="       105815"/>
    <s v="105815"/>
    <s v="       101671"/>
    <s v="SARIS INS.ZA GEOELEKTRIČN"/>
    <x v="1"/>
    <s v="22.12.00"/>
    <s v="01.01.01"/>
    <n v="20"/>
    <n v="1"/>
    <n v="223174.81"/>
    <n v="223174.81"/>
    <n v="0"/>
    <n v="89269.923999999999"/>
    <x v="0"/>
  </r>
  <r>
    <s v="       105816"/>
    <s v="105816"/>
    <s v="       100252"/>
    <s v="GEOFONI (13 KOM=JEDAN BR."/>
    <x v="1"/>
    <s v="08.04.98"/>
    <s v="01.05.98"/>
    <n v="20"/>
    <n v="1"/>
    <n v="22673.760000000002"/>
    <n v="22673.760000000002"/>
    <n v="0"/>
    <n v="9069.5040000000008"/>
    <x v="0"/>
  </r>
  <r>
    <s v="       105817"/>
    <s v="105817"/>
    <s v="       100740"/>
    <s v="MULTIMETAR DIG. METEX"/>
    <x v="1"/>
    <s v="01.01.97"/>
    <s v="01.02.97"/>
    <n v="20"/>
    <n v="1"/>
    <n v="1105"/>
    <n v="1105"/>
    <n v="0"/>
    <n v="442"/>
    <x v="0"/>
  </r>
  <r>
    <s v="       105818"/>
    <s v="105818"/>
    <s v="       100244"/>
    <s v="GEOFON L-10.B GARNITURA P"/>
    <x v="1"/>
    <s v="01.01.97"/>
    <s v="01.02.97"/>
    <n v="20"/>
    <n v="1"/>
    <n v="5421.9400000000005"/>
    <n v="5421.9400000000005"/>
    <n v="0"/>
    <n v="2168.7760000000003"/>
    <x v="0"/>
  </r>
  <r>
    <s v="       105819"/>
    <s v="105819"/>
    <s v="       102537"/>
    <s v="VAGA TORZIONA MAGNETSKA"/>
    <x v="1"/>
    <s v="01.01.97"/>
    <s v="01.02.97"/>
    <n v="20"/>
    <n v="1"/>
    <n v="7352.41"/>
    <n v="7352.41"/>
    <n v="0"/>
    <n v="2940.9639999999999"/>
    <x v="0"/>
  </r>
  <r>
    <s v="       105820"/>
    <s v="105820"/>
    <s v="       100054"/>
    <s v="BIZON DŽEPNI 1510"/>
    <x v="1"/>
    <s v="01.01.97"/>
    <s v="01.02.97"/>
    <n v="20"/>
    <n v="1"/>
    <n v="4269.09"/>
    <n v="4269.09"/>
    <n v="0"/>
    <n v="1707.6360000000002"/>
    <x v="0"/>
  </r>
  <r>
    <s v="       105821"/>
    <s v="105821"/>
    <s v="       100285"/>
    <s v="GRAVIMETAR SODIN"/>
    <x v="1"/>
    <s v="01.01.97"/>
    <s v="01.02.97"/>
    <n v="20"/>
    <n v="1"/>
    <n v="58648.39"/>
    <n v="58648.39"/>
    <n v="0"/>
    <n v="23459.356"/>
    <x v="0"/>
  </r>
  <r>
    <s v="       105822"/>
    <s v="105822"/>
    <s v="       101690"/>
    <s v="SCINTILOMETAR SG"/>
    <x v="1"/>
    <s v="01.01.97"/>
    <s v="01.02.97"/>
    <n v="20"/>
    <n v="1"/>
    <n v="6459.4400000000005"/>
    <n v="6459.4400000000005"/>
    <n v="0"/>
    <n v="2583.7760000000003"/>
    <x v="0"/>
  </r>
  <r>
    <s v="       105823"/>
    <s v="105823"/>
    <s v="       100053"/>
    <s v="BIZON 1570 C"/>
    <x v="1"/>
    <s v="01.01.97"/>
    <s v="01.02.97"/>
    <n v="20"/>
    <n v="1"/>
    <n v="22870.22"/>
    <n v="22870.22"/>
    <n v="0"/>
    <n v="9148.0880000000016"/>
    <x v="0"/>
  </r>
  <r>
    <s v="       105824"/>
    <s v="105824"/>
    <s v="       100361"/>
    <s v="KAROTAŽNA APARATURA HAKUB"/>
    <x v="1"/>
    <s v="01.01.97"/>
    <s v="01.02.97"/>
    <n v="20"/>
    <n v="1"/>
    <n v="40390.25"/>
    <n v="40390.25"/>
    <n v="0"/>
    <n v="16156.1"/>
    <x v="0"/>
  </r>
  <r>
    <s v="       105825"/>
    <s v="105825"/>
    <s v="       100505"/>
    <s v="MAGNETOMETAR PROTONSKI"/>
    <x v="1"/>
    <s v="01.01.97"/>
    <s v="01.02.97"/>
    <n v="20"/>
    <n v="1"/>
    <n v="16681.68"/>
    <n v="16681.68"/>
    <n v="0"/>
    <n v="6672.6720000000005"/>
    <x v="0"/>
  </r>
  <r>
    <s v="       105826"/>
    <s v="105826"/>
    <s v="       100329"/>
    <s v="INSTRUMENT SCHUMBLERGER"/>
    <x v="1"/>
    <s v="01.01.97"/>
    <s v="01.02.97"/>
    <n v="20"/>
    <n v="1"/>
    <n v="3282.75"/>
    <n v="3282.75"/>
    <n v="0"/>
    <n v="1313.1000000000001"/>
    <x v="0"/>
  </r>
  <r>
    <s v="       105827"/>
    <s v="105827"/>
    <s v="       101653"/>
    <s v="REFRAKCIJSKA APAR. ABEM"/>
    <x v="1"/>
    <s v="01.01.97"/>
    <s v="01.02.97"/>
    <n v="20"/>
    <n v="1"/>
    <n v="110529.54000000001"/>
    <n v="110529.54000000001"/>
    <n v="0"/>
    <n v="44211.816000000006"/>
    <x v="0"/>
  </r>
  <r>
    <s v="       105828"/>
    <s v="105828"/>
    <s v="       102585"/>
    <s v="VJEŠALICA"/>
    <x v="1"/>
    <s v="01.01.97"/>
    <s v="01.02.97"/>
    <n v="12.5"/>
    <n v="1"/>
    <n v="169.59"/>
    <n v="169.59"/>
    <n v="0"/>
    <n v="67.835999999999999"/>
    <x v="0"/>
  </r>
  <r>
    <s v="       105829"/>
    <s v="105829"/>
    <s v="       102387"/>
    <s v="TEODOLIT ZEISS TH"/>
    <x v="1"/>
    <s v="01.01.97"/>
    <s v="01.02.97"/>
    <n v="20"/>
    <n v="1"/>
    <n v="28261.74"/>
    <n v="28261.74"/>
    <n v="0"/>
    <n v="11304.696000000002"/>
    <x v="0"/>
  </r>
  <r>
    <s v="       105830"/>
    <s v="105830"/>
    <s v="       101282"/>
    <s v="PLOČA ŠKOLSKA ZELENA 300x"/>
    <x v="1"/>
    <s v="30.09.09"/>
    <s v="01.10.09"/>
    <n v="12.5"/>
    <n v="1"/>
    <n v="1859.76"/>
    <n v="1859.76"/>
    <n v="0"/>
    <n v="743.904"/>
    <x v="0"/>
  </r>
  <r>
    <s v="       105831"/>
    <s v="105831"/>
    <s v="       101391"/>
    <s v="PROJEKC.PLATNO 240x240"/>
    <x v="1"/>
    <s v="30.09.09"/>
    <s v="01.10.09"/>
    <n v="20"/>
    <n v="1"/>
    <n v="1881.9"/>
    <n v="1881.9"/>
    <n v="0"/>
    <n v="752.7600000000001"/>
    <x v="0"/>
  </r>
  <r>
    <s v="       105832"/>
    <s v="105832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33"/>
    <s v="105833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34"/>
    <s v="105834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35"/>
    <s v="105835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36"/>
    <s v="105836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37"/>
    <s v="105837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38"/>
    <s v="105838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39"/>
    <s v="105839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40"/>
    <s v="105840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41"/>
    <s v="105841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42"/>
    <s v="105842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43"/>
    <s v="105843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44"/>
    <s v="105844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45"/>
    <s v="105845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46"/>
    <s v="105846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47"/>
    <s v="105847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48"/>
    <s v="105848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49"/>
    <s v="105849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50"/>
    <s v="105850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51"/>
    <s v="105851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52"/>
    <s v="105852"/>
    <s v="       102007"/>
    <s v="STOL RADNI 130x50x75"/>
    <x v="0"/>
    <s v="30.09.09"/>
    <s v="01.10.09"/>
    <n v="12.5"/>
    <n v="1"/>
    <n v="1494.45"/>
    <n v="1494.45"/>
    <n v="0"/>
    <n v="597.78000000000009"/>
    <x v="0"/>
  </r>
  <r>
    <s v="       105853"/>
    <s v="105853"/>
    <s v="       100758"/>
    <s v="NOSAČ PROJEKTORA"/>
    <x v="1"/>
    <s v="29.09.09"/>
    <s v="01.10.09"/>
    <n v="25"/>
    <n v="1"/>
    <n v="1330.8600000000001"/>
    <n v="1330.8600000000001"/>
    <n v="0"/>
    <n v="532.34400000000005"/>
    <x v="0"/>
  </r>
  <r>
    <s v="       105854"/>
    <s v="105854"/>
    <s v="       101413"/>
    <s v="PROJEKTOR OPTOMA 778"/>
    <x v="1"/>
    <s v="29.09.09"/>
    <s v="01.10.09"/>
    <n v="25"/>
    <n v="1"/>
    <n v="13259.4"/>
    <n v="13259.4"/>
    <n v="0"/>
    <n v="5303.76"/>
    <x v="0"/>
  </r>
  <r>
    <s v="       105855"/>
    <s v="105855"/>
    <s v="       102602"/>
    <s v="VJEŠALICA ZIDNA 121x214"/>
    <x v="1"/>
    <s v="29.09.09"/>
    <s v="01.10.09"/>
    <n v="12.5"/>
    <n v="1"/>
    <n v="2656.8"/>
    <n v="2656.8"/>
    <n v="0"/>
    <n v="1062.72"/>
    <x v="0"/>
  </r>
  <r>
    <s v="       105856"/>
    <s v="105856"/>
    <s v="       102602"/>
    <s v="VJEŠALICA ZIDNA 121x214"/>
    <x v="1"/>
    <s v="29.09.09"/>
    <s v="01.10.09"/>
    <n v="12.5"/>
    <n v="1"/>
    <n v="2656.8"/>
    <n v="2656.8"/>
    <n v="0"/>
    <n v="1062.72"/>
    <x v="0"/>
  </r>
  <r>
    <s v="       105857"/>
    <s v="105857"/>
    <s v="       102602"/>
    <s v="VJEŠALICA ZIDNA 121x214"/>
    <x v="1"/>
    <s v="29.09.09"/>
    <s v="01.10.09"/>
    <n v="12.5"/>
    <n v="1"/>
    <n v="2656.8"/>
    <n v="2656.8"/>
    <n v="0"/>
    <n v="1062.72"/>
    <x v="0"/>
  </r>
  <r>
    <s v="       105858"/>
    <s v="105858"/>
    <s v="       101030"/>
    <s v="ORMAR VISOKI 280x45x214"/>
    <x v="0"/>
    <s v="29.09.09"/>
    <s v="01.10.09"/>
    <n v="12.5"/>
    <n v="1"/>
    <n v="11291.4"/>
    <n v="11291.4"/>
    <n v="0"/>
    <n v="4516.5600000000004"/>
    <x v="0"/>
  </r>
  <r>
    <s v="       105859"/>
    <s v="105859"/>
    <s v="       101030"/>
    <s v="ORMAR VISOKI 280x45x214"/>
    <x v="0"/>
    <s v="29.09.09"/>
    <s v="01.10.09"/>
    <n v="12.5"/>
    <n v="1"/>
    <n v="11291.4"/>
    <n v="11291.4"/>
    <n v="0"/>
    <n v="4516.5600000000004"/>
    <x v="0"/>
  </r>
  <r>
    <s v="       105860"/>
    <s v="105860"/>
    <s v="       101032"/>
    <s v="ORMAR VISOKI 422x45x214"/>
    <x v="0"/>
    <s v="29.09.09"/>
    <s v="01.10.09"/>
    <n v="12.5"/>
    <n v="1"/>
    <n v="14280.300000000001"/>
    <n v="14280.300000000001"/>
    <n v="0"/>
    <n v="5712.1200000000008"/>
    <x v="0"/>
  </r>
  <r>
    <s v="       105861"/>
    <s v="105861"/>
    <s v="       102057"/>
    <s v="STOL RADNI S FIKSNIM POL."/>
    <x v="0"/>
    <s v="29.09.09"/>
    <s v="01.10.09"/>
    <n v="12.5"/>
    <n v="1"/>
    <n v="2546.1"/>
    <n v="2546.1"/>
    <n v="0"/>
    <n v="1018.44"/>
    <x v="0"/>
  </r>
  <r>
    <s v="       105862"/>
    <s v="105862"/>
    <s v="       100367"/>
    <s v="KATEDRA / STOL MOBILNI"/>
    <x v="0"/>
    <s v="29.09.09"/>
    <s v="01.10.09"/>
    <n v="12.5"/>
    <n v="1"/>
    <n v="2546.1"/>
    <n v="2546.1"/>
    <n v="0"/>
    <n v="1018.44"/>
    <x v="0"/>
  </r>
  <r>
    <s v="       105863"/>
    <s v="105863"/>
    <s v="       100274"/>
    <s v="GRAFOSKOP F44*"/>
    <x v="1"/>
    <s v="04.02.03"/>
    <s v="01.03.03"/>
    <n v="20"/>
    <n v="1"/>
    <n v="3697.21"/>
    <n v="3697.21"/>
    <n v="0"/>
    <n v="1478.884"/>
    <x v="0"/>
  </r>
  <r>
    <s v="       105864"/>
    <s v="105864"/>
    <s v="       100487"/>
    <s v="LETVA NIVELIR 4m"/>
    <x v="1"/>
    <s v="01.01.97"/>
    <s v="01.02.97"/>
    <n v="20"/>
    <n v="1"/>
    <n v="418.27"/>
    <n v="418.27"/>
    <n v="0"/>
    <n v="167.30799999999999"/>
    <x v="0"/>
  </r>
  <r>
    <s v="       105865"/>
    <s v="105865"/>
    <s v="       100487"/>
    <s v="LETVA NIVELIR 4m"/>
    <x v="1"/>
    <s v="01.01.97"/>
    <s v="01.02.97"/>
    <n v="20"/>
    <n v="1"/>
    <n v="418.27"/>
    <n v="418.27"/>
    <n v="0"/>
    <n v="167.30799999999999"/>
    <x v="0"/>
  </r>
  <r>
    <s v="       105872"/>
    <s v="105872"/>
    <s v="       100690"/>
    <s v="MONITOR HP 20&quot;"/>
    <x v="2"/>
    <s v="10.11.11"/>
    <s v="01.12.11"/>
    <n v="25"/>
    <n v="1"/>
    <n v="1133.8800000000001"/>
    <n v="1133.8800000000001"/>
    <n v="0"/>
    <n v="453.55200000000008"/>
    <x v="0"/>
  </r>
  <r>
    <s v="       105873"/>
    <s v="105873"/>
    <s v="       101612"/>
    <s v="RAČUNALO PENTIUM 4"/>
    <x v="2"/>
    <s v="17.04.02"/>
    <s v="01.05.02"/>
    <n v="25"/>
    <n v="1"/>
    <n v="10382.050000000001"/>
    <n v="10382.050000000001"/>
    <n v="0"/>
    <n v="4152.8200000000006"/>
    <x v="0"/>
  </r>
  <r>
    <s v="       105874"/>
    <s v="105874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75"/>
    <s v="105875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77"/>
    <s v="105877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78"/>
    <s v="105878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79"/>
    <s v="105879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80"/>
    <s v="105880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81"/>
    <s v="105881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82"/>
    <s v="105882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83"/>
    <s v="105883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84"/>
    <s v="105884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85"/>
    <s v="105885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86"/>
    <s v="105886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87"/>
    <s v="105887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88"/>
    <s v="105888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89"/>
    <s v="105889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90"/>
    <s v="105890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91"/>
    <s v="105891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92"/>
    <s v="105892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93"/>
    <s v="105893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94"/>
    <s v="105894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95"/>
    <s v="105895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96"/>
    <s v="105896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97"/>
    <s v="105897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98"/>
    <s v="105898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899"/>
    <s v="105899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00"/>
    <s v="105900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01"/>
    <s v="105901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02"/>
    <s v="105902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03"/>
    <s v="105903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04"/>
    <s v="105904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05"/>
    <s v="105905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06"/>
    <s v="105906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07"/>
    <s v="105907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08"/>
    <s v="105908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09"/>
    <s v="105909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10"/>
    <s v="105910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11"/>
    <s v="105911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12"/>
    <s v="105912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13"/>
    <s v="105913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14"/>
    <s v="105914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15"/>
    <s v="105915"/>
    <s v="       102152"/>
    <s v="STOLAC KONFERENC. LK 01"/>
    <x v="0"/>
    <s v="30.09.09"/>
    <s v="01.10.09"/>
    <n v="12.5"/>
    <n v="1"/>
    <n v="431.73"/>
    <n v="431.73"/>
    <n v="0"/>
    <n v="172.69200000000001"/>
    <x v="0"/>
  </r>
  <r>
    <s v="       105916"/>
    <s v="105916"/>
    <s v="       100401"/>
    <s v="KOLICA ZA ČIŠĆENJE"/>
    <x v="1"/>
    <s v="30.01.07"/>
    <s v="01.02.07"/>
    <n v="20"/>
    <n v="1"/>
    <n v="1172.42"/>
    <n v="1172.42"/>
    <n v="0"/>
    <n v="468.96800000000007"/>
    <x v="0"/>
  </r>
  <r>
    <s v="       105917"/>
    <s v="105917"/>
    <s v="       100402"/>
    <s v="KOLICA ZA ČIŠĆENJE S POST"/>
    <x v="1"/>
    <s v="30.01.07"/>
    <s v="01.02.07"/>
    <n v="20"/>
    <n v="1"/>
    <n v="1705.56"/>
    <n v="1705.56"/>
    <n v="0"/>
    <n v="682.22400000000005"/>
    <x v="0"/>
  </r>
  <r>
    <s v="       105923"/>
    <s v="105923"/>
    <s v="       100411"/>
    <s v="KOMODA S UMIVAON.+OGLEDAL"/>
    <x v="1"/>
    <s v="02.02.05"/>
    <s v="01.03.05"/>
    <n v="12.5"/>
    <n v="1"/>
    <n v="1712.88"/>
    <n v="1712.88"/>
    <n v="0"/>
    <n v="685.15200000000004"/>
    <x v="0"/>
  </r>
  <r>
    <s v="       105924"/>
    <s v="105924"/>
    <s v="       102135"/>
    <s v="STOLAC KONF. CRNI"/>
    <x v="0"/>
    <s v="20.01.05"/>
    <s v="01.02.05"/>
    <n v="12.5"/>
    <n v="1"/>
    <n v="218.92000000000002"/>
    <n v="218.92000000000002"/>
    <n v="0"/>
    <n v="87.568000000000012"/>
    <x v="0"/>
  </r>
  <r>
    <s v="       105925"/>
    <s v="105925"/>
    <s v="       101300"/>
    <s v="Pokretna kazeta"/>
    <x v="1"/>
    <s v="20.01.05"/>
    <s v="01.02.05"/>
    <n v="12.5"/>
    <n v="1"/>
    <n v="931.80000000000007"/>
    <n v="931.80000000000007"/>
    <n v="0"/>
    <n v="372.72"/>
    <x v="0"/>
  </r>
  <r>
    <s v="       105926"/>
    <s v="105926"/>
    <s v="       101300"/>
    <s v="Pokretna kazeta"/>
    <x v="1"/>
    <s v="27.12.04"/>
    <s v="01.01.05"/>
    <n v="12.5"/>
    <n v="1"/>
    <n v="871.93000000000006"/>
    <n v="871.93000000000006"/>
    <n v="0"/>
    <n v="348.77200000000005"/>
    <x v="0"/>
  </r>
  <r>
    <s v="       105927"/>
    <s v="105927"/>
    <s v="       100857"/>
    <s v="ORMAR"/>
    <x v="0"/>
    <s v="27.12.04"/>
    <s v="01.01.05"/>
    <n v="12.5"/>
    <n v="1"/>
    <n v="10022.550000000001"/>
    <n v="10022.550000000001"/>
    <n v="0"/>
    <n v="4009.0200000000004"/>
    <x v="0"/>
  </r>
  <r>
    <s v="       105928"/>
    <s v="105928"/>
    <s v="       102134"/>
    <s v="STOLAC KONF."/>
    <x v="0"/>
    <s v="27.12.04"/>
    <s v="01.01.05"/>
    <n v="12.5"/>
    <n v="1"/>
    <n v="229.14000000000001"/>
    <n v="229.14000000000001"/>
    <n v="0"/>
    <n v="91.656000000000006"/>
    <x v="0"/>
  </r>
  <r>
    <s v="       105929"/>
    <s v="105929"/>
    <s v="       102134"/>
    <s v="STOLAC KONF."/>
    <x v="0"/>
    <s v="27.12.04"/>
    <s v="01.01.05"/>
    <n v="12.5"/>
    <n v="1"/>
    <n v="229.14000000000001"/>
    <n v="229.14000000000001"/>
    <n v="0"/>
    <n v="91.656000000000006"/>
    <x v="0"/>
  </r>
  <r>
    <s v="       105930"/>
    <s v="105930"/>
    <s v="       102134"/>
    <s v="STOLAC KONF."/>
    <x v="0"/>
    <s v="27.12.04"/>
    <s v="01.01.05"/>
    <n v="12.5"/>
    <n v="1"/>
    <n v="229.14000000000001"/>
    <n v="229.14000000000001"/>
    <n v="0"/>
    <n v="91.656000000000006"/>
    <x v="0"/>
  </r>
  <r>
    <s v="       105931"/>
    <s v="105931"/>
    <s v="       102134"/>
    <s v="STOLAC KONF."/>
    <x v="0"/>
    <s v="27.12.04"/>
    <s v="01.01.05"/>
    <n v="12.5"/>
    <n v="1"/>
    <n v="229.14000000000001"/>
    <n v="229.14000000000001"/>
    <n v="0"/>
    <n v="91.656000000000006"/>
    <x v="0"/>
  </r>
  <r>
    <s v="       105932"/>
    <s v="105932"/>
    <s v="       102115"/>
    <s v="STOLAC *Šumanovac"/>
    <x v="0"/>
    <s v="27.12.04"/>
    <s v="01.01.05"/>
    <n v="12.5"/>
    <n v="1"/>
    <n v="989.08"/>
    <n v="989.08"/>
    <n v="0"/>
    <n v="395.63200000000006"/>
    <x v="0"/>
  </r>
  <r>
    <s v="       105933"/>
    <s v="105933"/>
    <s v="       102134"/>
    <s v="STOLAC KONF."/>
    <x v="0"/>
    <s v="27.12.04"/>
    <s v="01.01.05"/>
    <n v="12.5"/>
    <n v="1"/>
    <n v="229.14000000000001"/>
    <n v="229.14000000000001"/>
    <n v="0"/>
    <n v="91.656000000000006"/>
    <x v="0"/>
  </r>
  <r>
    <s v="       105934"/>
    <s v="105934"/>
    <s v="       101874"/>
    <s v="STOL 120x80"/>
    <x v="0"/>
    <s v="27.12.04"/>
    <s v="01.01.05"/>
    <n v="12.5"/>
    <n v="1"/>
    <n v="1512.24"/>
    <n v="1512.24"/>
    <n v="0"/>
    <n v="604.89600000000007"/>
    <x v="0"/>
  </r>
  <r>
    <s v="       105935"/>
    <s v="105935"/>
    <s v="       101875"/>
    <s v="STOL 120X80+segm.90"/>
    <x v="0"/>
    <s v="27.12.04"/>
    <s v="01.01.05"/>
    <n v="12.5"/>
    <n v="1"/>
    <n v="1677.98"/>
    <n v="1677.98"/>
    <n v="0"/>
    <n v="671.19200000000001"/>
    <x v="0"/>
  </r>
  <r>
    <s v="       105936"/>
    <s v="105936"/>
    <s v="       101890"/>
    <s v="STOL 80X80"/>
    <x v="0"/>
    <s v="27.12.04"/>
    <s v="01.01.05"/>
    <n v="12.5"/>
    <n v="1"/>
    <n v="917.23"/>
    <n v="917.23"/>
    <n v="0"/>
    <n v="366.89200000000005"/>
    <x v="0"/>
  </r>
  <r>
    <s v="       105937"/>
    <s v="105937"/>
    <s v="       100034"/>
    <s v="APARAT ZA UVEZ UNIBIND125"/>
    <x v="1"/>
    <s v="29.10.03"/>
    <s v="01.11.03"/>
    <n v="20"/>
    <n v="1"/>
    <n v="2635.2000000000003"/>
    <n v="2635.2000000000003"/>
    <n v="0"/>
    <n v="1054.0800000000002"/>
    <x v="0"/>
  </r>
  <r>
    <s v="       105938"/>
    <s v="105938"/>
    <s v="       101216"/>
    <s v="PISAČ HP DJ 5550"/>
    <x v="2"/>
    <s v="06.03.03"/>
    <s v="01.04.03"/>
    <n v="25"/>
    <n v="1"/>
    <n v="1224.8800000000001"/>
    <n v="1224.8800000000001"/>
    <n v="0"/>
    <n v="489.95200000000006"/>
    <x v="0"/>
  </r>
  <r>
    <s v="       105939"/>
    <s v="105939"/>
    <s v="       102585"/>
    <s v="VJEŠALICA"/>
    <x v="1"/>
    <s v="01.01.97"/>
    <s v="01.02.97"/>
    <n v="12.5"/>
    <n v="1"/>
    <n v="169.59"/>
    <n v="169.59"/>
    <n v="0"/>
    <n v="67.835999999999999"/>
    <x v="0"/>
  </r>
  <r>
    <s v="       105940"/>
    <s v="105940"/>
    <s v="       102358"/>
    <s v="TABLET SAMSUNG GALAXY 10."/>
    <x v="2"/>
    <s v="30.09.14"/>
    <s v="01.10.14"/>
    <n v="25"/>
    <n v="1"/>
    <n v="4527"/>
    <n v="4527"/>
    <n v="0"/>
    <n v="1810.8000000000002"/>
    <x v="0"/>
  </r>
  <r>
    <s v="       105941"/>
    <s v="105941"/>
    <s v="       101782"/>
    <s v="Softw.SeisOpt ReMi v4.0"/>
    <x v="3"/>
    <s v="17.06.14"/>
    <s v="01.07.14"/>
    <n v="25"/>
    <n v="1"/>
    <n v="5950.99"/>
    <n v="5950.99"/>
    <n v="0"/>
    <n v="2380.3960000000002"/>
    <x v="0"/>
  </r>
  <r>
    <s v="       105942"/>
    <s v="105942"/>
    <s v="       102325"/>
    <s v="SurfSeis software 2.0"/>
    <x v="3"/>
    <s v="02.01.10"/>
    <s v="01.02.10"/>
    <n v="25"/>
    <n v="1"/>
    <n v="18770.920000000002"/>
    <n v="18770.920000000002"/>
    <n v="0"/>
    <n v="7508.3680000000013"/>
    <x v="0"/>
  </r>
  <r>
    <s v="       105943"/>
    <s v="105943"/>
    <s v="       101746"/>
    <s v="SofteSOFTW.RES2DINV plus"/>
    <x v="3"/>
    <s v="21.06.12"/>
    <s v="01.07.12"/>
    <n v="25"/>
    <n v="1"/>
    <n v="25676.3"/>
    <n v="25676.3"/>
    <n v="0"/>
    <n v="10270.52"/>
    <x v="0"/>
  </r>
  <r>
    <s v="       105944"/>
    <s v="105944"/>
    <s v="       100265"/>
    <s v="GPSMAP 62Sc"/>
    <x v="3"/>
    <s v="22.05.12"/>
    <s v="01.06.12"/>
    <n v="20"/>
    <n v="1"/>
    <n v="2959"/>
    <n v="2959"/>
    <n v="0"/>
    <n v="1183.6000000000001"/>
    <x v="0"/>
  </r>
  <r>
    <s v="       105945"/>
    <s v="105945"/>
    <s v="       101787"/>
    <s v="Softw.ZondMT2D USB"/>
    <x v="3"/>
    <s v="02.10.15"/>
    <s v="01.11.15"/>
    <n v="25"/>
    <n v="1"/>
    <n v="11947.12"/>
    <n v="11947.12"/>
    <n v="0"/>
    <n v="4778.8480000000009"/>
    <x v="0"/>
  </r>
  <r>
    <s v="       105946"/>
    <s v="105946"/>
    <s v="       101965"/>
    <s v="STOL NISKI KLUB"/>
    <x v="0"/>
    <s v="01.01.97"/>
    <s v="01.02.97"/>
    <n v="12.5"/>
    <n v="1"/>
    <n v="197.97"/>
    <n v="197.97"/>
    <n v="0"/>
    <n v="79.188000000000002"/>
    <x v="0"/>
  </r>
  <r>
    <s v="       105949"/>
    <s v="105949"/>
    <s v="       100696"/>
    <s v="MONITOR LCD 24&quot; HP"/>
    <x v="2"/>
    <s v="05.09.11"/>
    <s v="01.10.11"/>
    <n v="25"/>
    <n v="1"/>
    <n v="1795.78"/>
    <n v="1795.78"/>
    <n v="0"/>
    <n v="718.31200000000001"/>
    <x v="0"/>
  </r>
  <r>
    <s v="       105950"/>
    <s v="105950"/>
    <s v="       101566"/>
    <s v="RAČUNALO HP COMPAQ 8200"/>
    <x v="2"/>
    <s v="05.09.11"/>
    <s v="01.10.11"/>
    <n v="25"/>
    <n v="1"/>
    <n v="6486.41"/>
    <n v="6486.41"/>
    <n v="0"/>
    <n v="2594.5640000000003"/>
    <x v="0"/>
  </r>
  <r>
    <s v="       105951"/>
    <s v="105951"/>
    <s v="       102137"/>
    <s v="STOLAC KONF. PLAVI ISO"/>
    <x v="0"/>
    <s v="04.03.05"/>
    <s v="01.04.05"/>
    <n v="12.5"/>
    <n v="1"/>
    <n v="140.17000000000002"/>
    <n v="140.17000000000002"/>
    <n v="0"/>
    <n v="56.068000000000012"/>
    <x v="0"/>
  </r>
  <r>
    <s v="       105952"/>
    <s v="105952"/>
    <s v="       102137"/>
    <s v="STOLAC KONF. PLAVI ISO"/>
    <x v="0"/>
    <s v="04.03.05"/>
    <s v="01.04.05"/>
    <n v="12.5"/>
    <n v="1"/>
    <n v="140.17000000000002"/>
    <n v="140.17000000000002"/>
    <n v="0"/>
    <n v="56.068000000000012"/>
    <x v="0"/>
  </r>
  <r>
    <s v="       105953"/>
    <s v="105953"/>
    <s v="       100176"/>
    <s v="FOTELJA KOŽNA"/>
    <x v="0"/>
    <s v="01.01.97"/>
    <s v="01.02.97"/>
    <n v="12.5"/>
    <n v="1"/>
    <n v="1499"/>
    <n v="1499"/>
    <n v="0"/>
    <n v="599.6"/>
    <x v="0"/>
  </r>
  <r>
    <s v="       105954"/>
    <s v="105954"/>
    <s v="       100370"/>
    <s v="KATEDRA TGK"/>
    <x v="1"/>
    <s v="01.01.97"/>
    <s v="01.02.97"/>
    <n v="12.5"/>
    <n v="1"/>
    <n v="235.41"/>
    <n v="235.41"/>
    <n v="0"/>
    <n v="94.164000000000001"/>
    <x v="0"/>
  </r>
  <r>
    <s v="       105955"/>
    <s v="105955"/>
    <s v="       102102"/>
    <s v="STOL ZA PISANJE"/>
    <x v="0"/>
    <s v="01.01.97"/>
    <s v="01.02.97"/>
    <n v="12.5"/>
    <n v="1"/>
    <n v="508.69"/>
    <n v="508.69"/>
    <n v="0"/>
    <n v="203.476"/>
    <x v="0"/>
  </r>
  <r>
    <s v="       105956"/>
    <s v="105956"/>
    <s v="       101128"/>
    <s v="ORMARIĆ S LADICAMA"/>
    <x v="0"/>
    <s v="01.01.97"/>
    <s v="01.02.97"/>
    <n v="12.5"/>
    <n v="1"/>
    <n v="169.56"/>
    <n v="169.56"/>
    <n v="0"/>
    <n v="67.823999999999998"/>
    <x v="0"/>
  </r>
  <r>
    <s v="       105957"/>
    <s v="105957"/>
    <s v="       102579"/>
    <s v="VITRINA ZA KNJIGE STARA"/>
    <x v="0"/>
    <s v="01.01.97"/>
    <s v="01.02.97"/>
    <n v="12.5"/>
    <n v="1"/>
    <n v="960.88"/>
    <n v="960.88"/>
    <n v="0"/>
    <n v="384.35200000000003"/>
    <x v="0"/>
  </r>
  <r>
    <s v="       105958"/>
    <s v="105958"/>
    <s v="       101078"/>
    <s v="ORMAR ZA KNJIGE TRODJELNI"/>
    <x v="0"/>
    <s v="01.01.97"/>
    <s v="01.02.97"/>
    <n v="12.5"/>
    <n v="1"/>
    <n v="739.03"/>
    <n v="739.03"/>
    <n v="0"/>
    <n v="295.61200000000002"/>
    <x v="0"/>
  </r>
  <r>
    <s v="       105959"/>
    <s v="105959"/>
    <s v="       101056"/>
    <s v="ORMAR ZA GARDEROBU"/>
    <x v="0"/>
    <s v="01.01.97"/>
    <s v="01.02.97"/>
    <n v="12.5"/>
    <n v="1"/>
    <n v="282.61"/>
    <n v="282.61"/>
    <n v="0"/>
    <n v="113.04400000000001"/>
    <x v="0"/>
  </r>
  <r>
    <s v="       105960"/>
    <s v="105960"/>
    <s v="       101078"/>
    <s v="ORMAR ZA KNJIGE TRODJELNI"/>
    <x v="0"/>
    <s v="01.01.97"/>
    <s v="01.02.97"/>
    <n v="12.5"/>
    <n v="1"/>
    <n v="739.04"/>
    <n v="739.04"/>
    <n v="0"/>
    <n v="295.61599999999999"/>
    <x v="0"/>
  </r>
  <r>
    <s v="       105961"/>
    <s v="105961"/>
    <s v="       102570"/>
    <s v="VITRINA STAKLENA ZA KNJI."/>
    <x v="0"/>
    <s v="01.01.97"/>
    <s v="01.02.97"/>
    <n v="12.5"/>
    <n v="1"/>
    <n v="678.28"/>
    <n v="678.28"/>
    <n v="0"/>
    <n v="271.31200000000001"/>
    <x v="0"/>
  </r>
  <r>
    <s v="       105962"/>
    <s v="105962"/>
    <s v="       102136"/>
    <s v="STOLAC KONF. CRNI ISO"/>
    <x v="0"/>
    <s v="04.03.05"/>
    <s v="01.04.05"/>
    <n v="12.5"/>
    <n v="1"/>
    <n v="140.18"/>
    <n v="140.18"/>
    <n v="0"/>
    <n v="56.072000000000003"/>
    <x v="0"/>
  </r>
  <r>
    <s v="       105963"/>
    <s v="105963"/>
    <s v="       100176"/>
    <s v="FOTELJA KOŽNA"/>
    <x v="0"/>
    <s v="01.01.97"/>
    <s v="01.02.97"/>
    <n v="12.5"/>
    <n v="1"/>
    <n v="1499"/>
    <n v="1499"/>
    <n v="0"/>
    <n v="599.6"/>
    <x v="0"/>
  </r>
  <r>
    <s v="       105965"/>
    <s v="105965"/>
    <s v="       102570"/>
    <s v="VITRINA STAKLENA ZA KNJI."/>
    <x v="0"/>
    <s v="01.01.97"/>
    <s v="01.02.97"/>
    <n v="12.5"/>
    <n v="1"/>
    <n v="678.28"/>
    <n v="678.28"/>
    <n v="0"/>
    <n v="271.31200000000001"/>
    <x v="0"/>
  </r>
  <r>
    <s v="       105966"/>
    <s v="105966"/>
    <s v="       102570"/>
    <s v="VITRINA STAKLENA ZA KNJI."/>
    <x v="0"/>
    <s v="01.01.97"/>
    <s v="01.02.97"/>
    <n v="12.5"/>
    <n v="1"/>
    <n v="678.28"/>
    <n v="678.28"/>
    <n v="0"/>
    <n v="271.31200000000001"/>
    <x v="0"/>
  </r>
  <r>
    <s v="       105967"/>
    <s v="105967"/>
    <s v="       102570"/>
    <s v="VITRINA STAKLENA ZA KNJI."/>
    <x v="0"/>
    <s v="01.01.97"/>
    <s v="01.02.97"/>
    <n v="12.5"/>
    <n v="1"/>
    <n v="678.28"/>
    <n v="678.28"/>
    <n v="0"/>
    <n v="271.31200000000001"/>
    <x v="0"/>
  </r>
  <r>
    <s v="       105968"/>
    <s v="105968"/>
    <s v="       100705"/>
    <s v="MONITOR PHILIPS 19&quot;"/>
    <x v="2"/>
    <s v="29.10.08"/>
    <s v="01.11.08"/>
    <n v="25"/>
    <n v="1"/>
    <n v="2989"/>
    <n v="2989"/>
    <n v="0"/>
    <n v="1195.6000000000001"/>
    <x v="0"/>
  </r>
  <r>
    <s v="       105969"/>
    <s v="105969"/>
    <s v="       101128"/>
    <s v="ORMARIĆ S LADICAMA"/>
    <x v="0"/>
    <s v="01.01.97"/>
    <s v="01.02.97"/>
    <n v="12.5"/>
    <n v="1"/>
    <n v="169.57"/>
    <n v="169.57"/>
    <n v="0"/>
    <n v="67.828000000000003"/>
    <x v="0"/>
  </r>
  <r>
    <s v="       105970"/>
    <s v="105970"/>
    <s v="       100473"/>
    <s v="LADIČAR POKRETNA KAZETA"/>
    <x v="0"/>
    <s v="21.02.05"/>
    <s v="01.03.05"/>
    <n v="12.5"/>
    <n v="1"/>
    <n v="841.80000000000007"/>
    <n v="841.80000000000007"/>
    <n v="0"/>
    <n v="336.72"/>
    <x v="0"/>
  </r>
  <r>
    <s v="       105971"/>
    <s v="105971"/>
    <s v="       102012"/>
    <s v="STOL RADNI 140x80xH72"/>
    <x v="0"/>
    <s v="21.02.05"/>
    <s v="01.03.05"/>
    <n v="12.5"/>
    <n v="1"/>
    <n v="836.92000000000007"/>
    <n v="836.92000000000007"/>
    <n v="0"/>
    <n v="334.76800000000003"/>
    <x v="0"/>
  </r>
  <r>
    <s v="       105973"/>
    <s v="105973"/>
    <s v="       101068"/>
    <s v="ORMAR ZA KNJIGE &quot;STOL&quot;"/>
    <x v="0"/>
    <s v="01.01.97"/>
    <s v="01.02.97"/>
    <n v="12.5"/>
    <n v="1"/>
    <n v="1105.29"/>
    <n v="1105.29"/>
    <n v="0"/>
    <n v="442.11599999999999"/>
    <x v="0"/>
  </r>
  <r>
    <s v="       105974"/>
    <s v="105974"/>
    <s v="       101068"/>
    <s v="ORMAR ZA KNJIGE &quot;STOL&quot;"/>
    <x v="0"/>
    <s v="01.01.97"/>
    <s v="01.02.97"/>
    <n v="12.5"/>
    <n v="1"/>
    <n v="1105.29"/>
    <n v="1105.29"/>
    <n v="0"/>
    <n v="442.11599999999999"/>
    <x v="0"/>
  </r>
  <r>
    <s v="       105975"/>
    <s v="105975"/>
    <s v="       101521"/>
    <s v="RAČ.INTEL GMA3100*2,66GHz"/>
    <x v="2"/>
    <s v="29.10.08"/>
    <s v="01.11.08"/>
    <n v="25"/>
    <n v="1"/>
    <n v="5275.28"/>
    <n v="5275.28"/>
    <n v="0"/>
    <n v="2110.1120000000001"/>
    <x v="0"/>
  </r>
  <r>
    <s v="       105977"/>
    <s v="105977"/>
    <s v="       102012"/>
    <s v="STOL RADNI 140x80xH72"/>
    <x v="0"/>
    <s v="21.02.05"/>
    <s v="01.03.05"/>
    <n v="12.5"/>
    <n v="1"/>
    <n v="836.92000000000007"/>
    <n v="836.92000000000007"/>
    <n v="0"/>
    <n v="334.76800000000003"/>
    <x v="0"/>
  </r>
  <r>
    <s v="       105978"/>
    <s v="105978"/>
    <s v="       102012"/>
    <s v="STOL RADNI 140x80xH72"/>
    <x v="0"/>
    <s v="21.02.05"/>
    <s v="01.03.05"/>
    <n v="12.5"/>
    <n v="1"/>
    <n v="836.92000000000007"/>
    <n v="836.92000000000007"/>
    <n v="0"/>
    <n v="334.76800000000003"/>
    <x v="0"/>
  </r>
  <r>
    <s v="       105979"/>
    <s v="105979"/>
    <s v="       100111"/>
    <s v="DIGESTOR VELIKI"/>
    <x v="1"/>
    <s v="01.01.97"/>
    <s v="01.02.97"/>
    <n v="12.5"/>
    <n v="1"/>
    <n v="2172.33"/>
    <n v="2172.33"/>
    <n v="0"/>
    <n v="868.93200000000002"/>
    <x v="0"/>
  </r>
  <r>
    <s v="       105980"/>
    <s v="105980"/>
    <s v="       101941"/>
    <s v="STOL KONFERENC. 180x100"/>
    <x v="0"/>
    <s v="21.02.05"/>
    <s v="01.03.05"/>
    <n v="12.5"/>
    <n v="1"/>
    <n v="1811.7"/>
    <n v="1811.7"/>
    <n v="0"/>
    <n v="724.68000000000006"/>
    <x v="0"/>
  </r>
  <r>
    <s v="       105981"/>
    <s v="105981"/>
    <s v="       101036"/>
    <s v="ORMAR VISOKI 90x42xH245"/>
    <x v="0"/>
    <s v="21.02.05"/>
    <s v="01.03.05"/>
    <n v="12.5"/>
    <n v="1"/>
    <n v="2072.7800000000002"/>
    <n v="2072.7800000000002"/>
    <n v="0"/>
    <n v="829.11200000000008"/>
    <x v="0"/>
  </r>
  <r>
    <s v="       105982"/>
    <s v="105982"/>
    <s v="       101036"/>
    <s v="ORMAR VISOKI 90x42xH245"/>
    <x v="0"/>
    <s v="21.02.05"/>
    <s v="01.03.05"/>
    <n v="12.5"/>
    <n v="1"/>
    <n v="1756.8"/>
    <n v="1756.8"/>
    <n v="0"/>
    <n v="702.72"/>
    <x v="0"/>
  </r>
  <r>
    <s v="       105983"/>
    <s v="105983"/>
    <s v="       101036"/>
    <s v="ORMAR VISOKI 90x42xH245"/>
    <x v="0"/>
    <s v="21.02.05"/>
    <s v="01.03.05"/>
    <n v="12.5"/>
    <n v="1"/>
    <n v="2072.7800000000002"/>
    <n v="2072.7800000000002"/>
    <n v="0"/>
    <n v="829.11200000000008"/>
    <x v="0"/>
  </r>
  <r>
    <s v="       105984"/>
    <s v="105984"/>
    <s v="       101036"/>
    <s v="ORMAR VISOKI 90x42xH245"/>
    <x v="0"/>
    <s v="21.02.05"/>
    <s v="01.03.05"/>
    <n v="12.5"/>
    <n v="1"/>
    <n v="1756.8"/>
    <n v="1756.8"/>
    <n v="0"/>
    <n v="702.72"/>
    <x v="0"/>
  </r>
  <r>
    <s v="       105985"/>
    <s v="105985"/>
    <s v="       101036"/>
    <s v="ORMAR VISOKI 90x42xH245"/>
    <x v="0"/>
    <s v="21.02.05"/>
    <s v="01.03.05"/>
    <n v="12.5"/>
    <n v="1"/>
    <n v="1756.8"/>
    <n v="1756.8"/>
    <n v="0"/>
    <n v="702.72"/>
    <x v="0"/>
  </r>
  <r>
    <s v="       105986"/>
    <s v="105986"/>
    <s v="       101033"/>
    <s v="ORMAR VISOKI 45x42xH245"/>
    <x v="0"/>
    <s v="21.02.05"/>
    <s v="01.03.05"/>
    <n v="12.5"/>
    <n v="1"/>
    <n v="1670.18"/>
    <n v="1670.18"/>
    <n v="0"/>
    <n v="668.07200000000012"/>
    <x v="0"/>
  </r>
  <r>
    <s v="       105987"/>
    <s v="105987"/>
    <s v="       101036"/>
    <s v="ORMAR VISOKI 90x42xH245"/>
    <x v="0"/>
    <s v="21.02.05"/>
    <s v="01.03.05"/>
    <n v="12.5"/>
    <n v="1"/>
    <n v="1756.8"/>
    <n v="1756.8"/>
    <n v="0"/>
    <n v="702.72"/>
    <x v="0"/>
  </r>
  <r>
    <s v="       105988"/>
    <s v="105988"/>
    <s v="       101036"/>
    <s v="ORMAR VISOKI 90x42xH245"/>
    <x v="0"/>
    <s v="21.02.05"/>
    <s v="01.03.05"/>
    <n v="12.5"/>
    <n v="1"/>
    <n v="1756.8"/>
    <n v="1756.8"/>
    <n v="0"/>
    <n v="702.72"/>
    <x v="0"/>
  </r>
  <r>
    <s v="       105989"/>
    <s v="105989"/>
    <s v="       101036"/>
    <s v="ORMAR VISOKI 90x42xH245"/>
    <x v="0"/>
    <s v="21.02.05"/>
    <s v="01.03.05"/>
    <n v="12.5"/>
    <n v="1"/>
    <n v="1188.28"/>
    <n v="1188.28"/>
    <n v="0"/>
    <n v="475.31200000000001"/>
    <x v="0"/>
  </r>
  <r>
    <s v="       105990"/>
    <s v="105990"/>
    <s v="       100954"/>
    <s v="ORMAR NISKI 80x42xH80"/>
    <x v="0"/>
    <s v="21.02.05"/>
    <s v="01.03.05"/>
    <n v="12.5"/>
    <n v="1"/>
    <n v="841.80000000000007"/>
    <n v="841.80000000000007"/>
    <n v="0"/>
    <n v="336.72"/>
    <x v="0"/>
  </r>
  <r>
    <s v="       105991"/>
    <s v="105991"/>
    <s v="       100954"/>
    <s v="ORMAR NISKI 80x42xH80"/>
    <x v="0"/>
    <s v="21.02.05"/>
    <s v="01.03.05"/>
    <n v="12.5"/>
    <n v="1"/>
    <n v="841.80000000000007"/>
    <n v="841.80000000000007"/>
    <n v="0"/>
    <n v="336.72"/>
    <x v="0"/>
  </r>
  <r>
    <s v="       105992"/>
    <s v="105992"/>
    <s v="       100953"/>
    <s v="ORMAR NISKI 40x42xH80"/>
    <x v="0"/>
    <s v="21.02.05"/>
    <s v="01.03.05"/>
    <n v="12.5"/>
    <n v="1"/>
    <n v="683.2"/>
    <n v="683.2"/>
    <n v="0"/>
    <n v="273.28000000000003"/>
    <x v="0"/>
  </r>
  <r>
    <s v="       105993"/>
    <s v="105993"/>
    <s v="       100954"/>
    <s v="ORMAR NISKI 80x42xH80"/>
    <x v="0"/>
    <s v="21.02.05"/>
    <s v="01.03.05"/>
    <n v="12.5"/>
    <n v="1"/>
    <n v="841.80000000000007"/>
    <n v="841.80000000000007"/>
    <n v="0"/>
    <n v="336.72"/>
    <x v="0"/>
  </r>
  <r>
    <s v="       105994"/>
    <s v="105994"/>
    <s v="       100954"/>
    <s v="ORMAR NISKI 80x42xH80"/>
    <x v="0"/>
    <s v="21.02.05"/>
    <s v="01.03.05"/>
    <n v="12.5"/>
    <n v="1"/>
    <n v="841.80000000000007"/>
    <n v="841.80000000000007"/>
    <n v="0"/>
    <n v="336.72"/>
    <x v="0"/>
  </r>
  <r>
    <s v="       105995"/>
    <s v="105995"/>
    <s v="       100954"/>
    <s v="ORMAR NISKI 80x42xH80"/>
    <x v="0"/>
    <s v="21.02.05"/>
    <s v="01.03.05"/>
    <n v="12.5"/>
    <n v="1"/>
    <n v="841.80000000000007"/>
    <n v="841.80000000000007"/>
    <n v="0"/>
    <n v="336.72"/>
    <x v="0"/>
  </r>
  <r>
    <s v="       105996"/>
    <s v="105996"/>
    <s v="       100954"/>
    <s v="ORMAR NISKI 80x42xH80"/>
    <x v="0"/>
    <s v="21.02.05"/>
    <s v="01.03.05"/>
    <n v="12.5"/>
    <n v="1"/>
    <n v="841.80000000000007"/>
    <n v="841.80000000000007"/>
    <n v="0"/>
    <n v="336.72"/>
    <x v="0"/>
  </r>
  <r>
    <s v="       105997"/>
    <s v="105997"/>
    <s v="       100954"/>
    <s v="ORMAR NISKI 80x42xH80"/>
    <x v="0"/>
    <s v="21.02.05"/>
    <s v="01.03.05"/>
    <n v="12.5"/>
    <n v="1"/>
    <n v="841.80000000000007"/>
    <n v="841.80000000000007"/>
    <n v="0"/>
    <n v="336.72"/>
    <x v="0"/>
  </r>
  <r>
    <s v="       105998"/>
    <s v="105998"/>
    <s v="       100954"/>
    <s v="ORMAR NISKI 80x42xH80"/>
    <x v="0"/>
    <s v="21.02.05"/>
    <s v="01.03.05"/>
    <n v="12.5"/>
    <n v="1"/>
    <n v="841.80000000000007"/>
    <n v="841.80000000000007"/>
    <n v="0"/>
    <n v="336.72"/>
    <x v="0"/>
  </r>
  <r>
    <s v="       105999"/>
    <s v="105999"/>
    <s v="       101058"/>
    <s v="ORMAR ZA KARTE 100x90x140"/>
    <x v="0"/>
    <s v="21.02.05"/>
    <s v="01.03.05"/>
    <n v="12.5"/>
    <n v="1"/>
    <n v="1510.3600000000001"/>
    <n v="1510.3600000000001"/>
    <n v="0"/>
    <n v="604.14400000000012"/>
    <x v="0"/>
  </r>
  <r>
    <s v="       106144"/>
    <s v="106144"/>
    <s v="       100037"/>
    <s v="Au POKLOPAC 10,1g"/>
    <x v="1"/>
    <s v="01.01.97"/>
    <s v="01.02.97"/>
    <n v="20"/>
    <n v="1"/>
    <n v="1130.45"/>
    <n v="1130.45"/>
    <n v="0"/>
    <n v="452.18000000000006"/>
    <x v="0"/>
  </r>
  <r>
    <s v="       106145"/>
    <s v="106145"/>
    <s v="       100038"/>
    <s v="Au POKLOPAC 12,4g"/>
    <x v="1"/>
    <s v="01.01.97"/>
    <s v="01.02.97"/>
    <n v="20"/>
    <n v="1"/>
    <n v="1130.46"/>
    <n v="1130.46"/>
    <n v="0"/>
    <n v="452.18400000000003"/>
    <x v="0"/>
  </r>
  <r>
    <s v="       106146"/>
    <s v="106146"/>
    <s v="       101434"/>
    <s v="Pt-ZDJELICA br.1 22,7g"/>
    <x v="1"/>
    <s v="01.01.97"/>
    <s v="01.02.97"/>
    <n v="20"/>
    <n v="1"/>
    <n v="1737.83"/>
    <n v="1737.83"/>
    <n v="0"/>
    <n v="695.13200000000006"/>
    <x v="0"/>
  </r>
  <r>
    <s v="       106147"/>
    <s v="106147"/>
    <s v="       100006"/>
    <s v="Ag LONČIĆ S POKLOPCEM"/>
    <x v="1"/>
    <s v="01.01.97"/>
    <s v="01.02.97"/>
    <n v="20"/>
    <n v="1"/>
    <n v="169.55"/>
    <n v="169.55"/>
    <n v="0"/>
    <n v="67.820000000000007"/>
    <x v="0"/>
  </r>
  <r>
    <s v="       106148"/>
    <s v="106148"/>
    <s v="       100006"/>
    <s v="Ag LONČIĆ S POKLOPCEM"/>
    <x v="1"/>
    <s v="01.01.97"/>
    <s v="01.02.97"/>
    <n v="20"/>
    <n v="1"/>
    <n v="169.55"/>
    <n v="169.55"/>
    <n v="0"/>
    <n v="67.820000000000007"/>
    <x v="0"/>
  </r>
  <r>
    <s v="       106149"/>
    <s v="106149"/>
    <s v="       100006"/>
    <s v="Ag LONČIĆ S POKLOPCEM"/>
    <x v="1"/>
    <s v="01.01.97"/>
    <s v="01.02.97"/>
    <n v="20"/>
    <n v="1"/>
    <n v="169.55"/>
    <n v="169.55"/>
    <n v="0"/>
    <n v="67.820000000000007"/>
    <x v="0"/>
  </r>
  <r>
    <s v="       106150"/>
    <s v="106150"/>
    <s v="       100009"/>
    <s v="Ag ZDJELICA 0 9cm"/>
    <x v="1"/>
    <s v="01.01.97"/>
    <s v="01.02.97"/>
    <n v="20"/>
    <n v="1"/>
    <n v="197.84"/>
    <n v="197.84"/>
    <n v="0"/>
    <n v="79.13600000000001"/>
    <x v="0"/>
  </r>
  <r>
    <s v="       106151"/>
    <s v="106151"/>
    <s v="       100008"/>
    <s v="Ag ZDJELICA 0 6cm"/>
    <x v="1"/>
    <s v="01.01.97"/>
    <s v="01.02.97"/>
    <n v="20"/>
    <n v="1"/>
    <n v="197.84"/>
    <n v="197.84"/>
    <n v="0"/>
    <n v="79.13600000000001"/>
    <x v="0"/>
  </r>
  <r>
    <s v="       106152"/>
    <s v="106152"/>
    <s v="       101435"/>
    <s v="Pt-ZDJELICA br.2 21,9g"/>
    <x v="1"/>
    <s v="01.01.97"/>
    <s v="01.02.97"/>
    <n v="20"/>
    <n v="1"/>
    <n v="1130.45"/>
    <n v="1130.45"/>
    <n v="0"/>
    <n v="452.18000000000006"/>
    <x v="0"/>
  </r>
  <r>
    <s v="       106153"/>
    <s v="106153"/>
    <s v="       100006"/>
    <s v="Ag LONČIĆ S POKLOPCEM"/>
    <x v="1"/>
    <s v="01.01.97"/>
    <s v="01.02.97"/>
    <n v="20"/>
    <n v="1"/>
    <n v="169.55"/>
    <n v="169.55"/>
    <n v="0"/>
    <n v="67.820000000000007"/>
    <x v="0"/>
  </r>
  <r>
    <s v="       106154"/>
    <s v="106154"/>
    <s v="       101430"/>
    <s v="Pt-LONČIĆ V 15,0g"/>
    <x v="1"/>
    <s v="01.01.97"/>
    <s v="01.02.97"/>
    <n v="20"/>
    <n v="1"/>
    <n v="734.79"/>
    <n v="734.79"/>
    <n v="0"/>
    <n v="293.916"/>
    <x v="0"/>
  </r>
  <r>
    <s v="       106155"/>
    <s v="106155"/>
    <s v="       101427"/>
    <s v="Pt-LONČIĆ I-17,0g"/>
    <x v="1"/>
    <s v="01.01.97"/>
    <s v="01.02.97"/>
    <n v="20"/>
    <n v="1"/>
    <n v="1554.69"/>
    <n v="1554.69"/>
    <n v="0"/>
    <n v="621.87600000000009"/>
    <x v="0"/>
  </r>
  <r>
    <s v="       106156"/>
    <s v="106156"/>
    <s v="       101433"/>
    <s v="Pt-POKLOPAC V 2,7g"/>
    <x v="1"/>
    <s v="01.01.97"/>
    <s v="01.02.97"/>
    <n v="20"/>
    <n v="1"/>
    <n v="1210.49"/>
    <n v="1210.49"/>
    <n v="0"/>
    <n v="484.19600000000003"/>
    <x v="0"/>
  </r>
  <r>
    <s v="       106157"/>
    <s v="106157"/>
    <s v="       100006"/>
    <s v="Ag LONČIĆ S POKLOPCEM"/>
    <x v="1"/>
    <s v="01.01.97"/>
    <s v="01.02.97"/>
    <n v="20"/>
    <n v="1"/>
    <n v="169.55"/>
    <n v="169.55"/>
    <n v="0"/>
    <n v="67.820000000000007"/>
    <x v="0"/>
  </r>
  <r>
    <s v="       106158"/>
    <s v="106158"/>
    <s v="       100007"/>
    <s v="Ag PRSTEN"/>
    <x v="1"/>
    <s v="01.01.97"/>
    <s v="01.02.97"/>
    <n v="20"/>
    <n v="1"/>
    <n v="23.79"/>
    <n v="23.79"/>
    <n v="0"/>
    <n v="9.516"/>
    <x v="0"/>
  </r>
  <r>
    <s v="       106159"/>
    <s v="106159"/>
    <s v="       100007"/>
    <s v="Ag PRSTEN"/>
    <x v="1"/>
    <s v="01.01.97"/>
    <s v="01.02.97"/>
    <n v="20"/>
    <n v="1"/>
    <n v="23.79"/>
    <n v="23.79"/>
    <n v="0"/>
    <n v="9.516"/>
    <x v="0"/>
  </r>
  <r>
    <s v="       106160"/>
    <s v="106160"/>
    <s v="       100007"/>
    <s v="Ag PRSTEN"/>
    <x v="1"/>
    <s v="01.01.97"/>
    <s v="01.02.97"/>
    <n v="20"/>
    <n v="1"/>
    <n v="23.79"/>
    <n v="23.79"/>
    <n v="0"/>
    <n v="9.516"/>
    <x v="0"/>
  </r>
  <r>
    <s v="       106161"/>
    <s v="106161"/>
    <s v="       100007"/>
    <s v="Ag PRSTEN"/>
    <x v="1"/>
    <s v="01.01.97"/>
    <s v="01.02.97"/>
    <n v="20"/>
    <n v="1"/>
    <n v="23.79"/>
    <n v="23.79"/>
    <n v="0"/>
    <n v="9.516"/>
    <x v="0"/>
  </r>
  <r>
    <s v="       106162"/>
    <s v="106162"/>
    <s v="       100007"/>
    <s v="Ag PRSTEN"/>
    <x v="1"/>
    <s v="01.01.97"/>
    <s v="01.02.97"/>
    <n v="20"/>
    <n v="1"/>
    <n v="23.79"/>
    <n v="23.79"/>
    <n v="0"/>
    <n v="9.516"/>
    <x v="0"/>
  </r>
  <r>
    <s v="       106163"/>
    <s v="106163"/>
    <s v="       100007"/>
    <s v="Ag PRSTEN"/>
    <x v="1"/>
    <s v="01.01.97"/>
    <s v="01.02.97"/>
    <n v="20"/>
    <n v="1"/>
    <n v="23.79"/>
    <n v="23.79"/>
    <n v="0"/>
    <n v="9.516"/>
    <x v="0"/>
  </r>
  <r>
    <s v="       106164"/>
    <s v="106164"/>
    <s v="       100007"/>
    <s v="Ag PRSTEN"/>
    <x v="1"/>
    <s v="01.01.97"/>
    <s v="01.02.97"/>
    <n v="20"/>
    <n v="1"/>
    <n v="23.79"/>
    <n v="23.79"/>
    <n v="0"/>
    <n v="9.516"/>
    <x v="0"/>
  </r>
  <r>
    <s v="       106165"/>
    <s v="106165"/>
    <s v="       100007"/>
    <s v="Ag PRSTEN"/>
    <x v="1"/>
    <s v="01.01.97"/>
    <s v="01.02.97"/>
    <n v="20"/>
    <n v="1"/>
    <n v="23.78"/>
    <n v="23.78"/>
    <n v="0"/>
    <n v="9.5120000000000005"/>
    <x v="0"/>
  </r>
  <r>
    <s v="       106166"/>
    <s v="106166"/>
    <s v="       100007"/>
    <s v="Ag PRSTEN"/>
    <x v="1"/>
    <s v="01.01.97"/>
    <s v="01.02.97"/>
    <n v="20"/>
    <n v="1"/>
    <n v="23.78"/>
    <n v="23.78"/>
    <n v="0"/>
    <n v="9.5120000000000005"/>
    <x v="0"/>
  </r>
  <r>
    <s v="       106167"/>
    <s v="106167"/>
    <s v="       100007"/>
    <s v="Ag PRSTEN"/>
    <x v="1"/>
    <s v="01.01.97"/>
    <s v="01.02.97"/>
    <n v="20"/>
    <n v="1"/>
    <n v="23.78"/>
    <n v="23.78"/>
    <n v="0"/>
    <n v="9.5120000000000005"/>
    <x v="0"/>
  </r>
  <r>
    <s v="       106168"/>
    <s v="106168"/>
    <s v="       100007"/>
    <s v="Ag PRSTEN"/>
    <x v="1"/>
    <s v="01.01.97"/>
    <s v="01.02.97"/>
    <n v="20"/>
    <n v="1"/>
    <n v="23.78"/>
    <n v="23.78"/>
    <n v="0"/>
    <n v="9.5120000000000005"/>
    <x v="0"/>
  </r>
  <r>
    <s v="       106169"/>
    <s v="106169"/>
    <s v="       100007"/>
    <s v="Ag PRSTEN"/>
    <x v="1"/>
    <s v="01.01.97"/>
    <s v="01.02.97"/>
    <n v="20"/>
    <n v="1"/>
    <n v="23.78"/>
    <n v="23.78"/>
    <n v="0"/>
    <n v="9.5120000000000005"/>
    <x v="0"/>
  </r>
  <r>
    <s v="       106170"/>
    <s v="106170"/>
    <s v="       100007"/>
    <s v="Ag PRSTEN"/>
    <x v="1"/>
    <s v="01.01.97"/>
    <s v="01.02.97"/>
    <n v="20"/>
    <n v="1"/>
    <n v="23.78"/>
    <n v="23.78"/>
    <n v="0"/>
    <n v="9.5120000000000005"/>
    <x v="0"/>
  </r>
  <r>
    <s v="       106171"/>
    <s v="106171"/>
    <s v="       101432"/>
    <s v="Pt-POKLOPAC II 4,0g"/>
    <x v="1"/>
    <s v="01.01.97"/>
    <s v="01.02.97"/>
    <n v="20"/>
    <n v="1"/>
    <n v="1210.49"/>
    <n v="1210.49"/>
    <n v="0"/>
    <n v="484.19600000000003"/>
    <x v="0"/>
  </r>
  <r>
    <s v="       106172"/>
    <s v="106172"/>
    <s v="       101436"/>
    <s v="Pt-ŽICA I OTP.Pt 21,8g"/>
    <x v="1"/>
    <s v="01.01.97"/>
    <s v="01.02.97"/>
    <n v="20"/>
    <n v="1"/>
    <n v="734.78"/>
    <n v="734.78"/>
    <n v="0"/>
    <n v="293.91199999999998"/>
    <x v="0"/>
  </r>
  <r>
    <s v="       106173"/>
    <s v="106173"/>
    <s v="       101442"/>
    <s v="Pt+Au LONČIĆ 12,5g"/>
    <x v="1"/>
    <s v="01.01.97"/>
    <s v="01.02.97"/>
    <n v="20"/>
    <n v="1"/>
    <n v="565.22"/>
    <n v="565.22"/>
    <n v="0"/>
    <n v="226.08800000000002"/>
    <x v="0"/>
  </r>
  <r>
    <s v="       106174"/>
    <s v="106174"/>
    <s v="       101428"/>
    <s v="Pt-LONČIĆ II-18,0g"/>
    <x v="1"/>
    <s v="01.01.97"/>
    <s v="01.02.97"/>
    <n v="20"/>
    <n v="1"/>
    <n v="1429.77"/>
    <n v="1429.77"/>
    <n v="0"/>
    <n v="571.90800000000002"/>
    <x v="0"/>
  </r>
  <r>
    <s v="       106175"/>
    <s v="106175"/>
    <s v="       101429"/>
    <s v="Pt-LONČIĆ IV-16,4g"/>
    <x v="1"/>
    <s v="01.01.97"/>
    <s v="01.02.97"/>
    <n v="20"/>
    <n v="1"/>
    <n v="734.79"/>
    <n v="734.79"/>
    <n v="0"/>
    <n v="293.916"/>
    <x v="0"/>
  </r>
  <r>
    <s v="       106176"/>
    <s v="106176"/>
    <s v="       100006"/>
    <s v="Ag LONČIĆ S POKLOPCEM"/>
    <x v="1"/>
    <s v="01.01.97"/>
    <s v="01.02.97"/>
    <n v="20"/>
    <n v="1"/>
    <n v="169.55"/>
    <n v="169.55"/>
    <n v="0"/>
    <n v="67.820000000000007"/>
    <x v="0"/>
  </r>
  <r>
    <s v="       106177"/>
    <s v="106177"/>
    <s v="       101431"/>
    <s v="Pt-POKLOPAC I 4,4g"/>
    <x v="1"/>
    <s v="01.01.97"/>
    <s v="01.02.97"/>
    <n v="20"/>
    <n v="1"/>
    <n v="1210.5"/>
    <n v="1210.5"/>
    <n v="0"/>
    <n v="484.20000000000005"/>
    <x v="0"/>
  </r>
  <r>
    <s v="       106180"/>
    <s v="106180"/>
    <s v="       101323"/>
    <s v="POLICA STOJEĆA"/>
    <x v="0"/>
    <s v="01.01.97"/>
    <s v="01.02.97"/>
    <n v="12.5"/>
    <n v="1"/>
    <n v="226.07"/>
    <n v="226.07"/>
    <n v="0"/>
    <n v="90.427999999999997"/>
    <x v="0"/>
  </r>
  <r>
    <s v="       106184"/>
    <s v="106184"/>
    <s v="       101572"/>
    <s v="RAČUNALO HP PRO3500"/>
    <x v="2"/>
    <s v="26.10.12"/>
    <s v="01.11.12"/>
    <n v="25"/>
    <n v="1"/>
    <n v="5262.5"/>
    <n v="5262.5"/>
    <n v="0"/>
    <n v="2105"/>
    <x v="0"/>
  </r>
  <r>
    <s v="       106185"/>
    <s v="106185"/>
    <s v="       100717"/>
    <s v="MONITOR SAMSUNG 19&quot; SM932"/>
    <x v="2"/>
    <s v="22.01.08"/>
    <s v="01.02.08"/>
    <n v="25"/>
    <n v="1"/>
    <n v="1976.4"/>
    <n v="1976.4"/>
    <n v="0"/>
    <n v="790.56000000000006"/>
    <x v="0"/>
  </r>
  <r>
    <s v="       106187"/>
    <s v="106187"/>
    <s v="       102170"/>
    <s v="Stolac radni"/>
    <x v="0"/>
    <s v="18.11.08"/>
    <s v="01.12.08"/>
    <n v="12.5"/>
    <n v="1"/>
    <n v="1238.3"/>
    <n v="1238.3"/>
    <n v="0"/>
    <n v="495.32"/>
    <x v="0"/>
  </r>
  <r>
    <s v="       106210"/>
    <s v="106210"/>
    <s v="       102552"/>
    <s v="VISKOZIMETAR PO ENGLERU"/>
    <x v="1"/>
    <s v="01.01.97"/>
    <s v="01.02.97"/>
    <n v="20"/>
    <n v="1"/>
    <n v="1593.3700000000001"/>
    <n v="1593.3700000000001"/>
    <n v="0"/>
    <n v="637.34800000000007"/>
    <x v="0"/>
  </r>
  <r>
    <s v="       106220"/>
    <s v="106220"/>
    <s v="       101015"/>
    <s v="ORMAR TE 113 HN-HB"/>
    <x v="0"/>
    <s v="01.01.97"/>
    <s v="01.02.97"/>
    <n v="12.5"/>
    <n v="1"/>
    <n v="1348.21"/>
    <n v="1348.21"/>
    <n v="0"/>
    <n v="539.28399999999999"/>
    <x v="0"/>
  </r>
  <r>
    <s v="       106226"/>
    <s v="106226"/>
    <s v="       101554"/>
    <s v="RAČUNALO COMPAQ 6300PRO"/>
    <x v="2"/>
    <s v="15.04.13"/>
    <s v="01.05.13"/>
    <n v="25"/>
    <n v="1"/>
    <n v="5643.75"/>
    <n v="5643.75"/>
    <n v="0"/>
    <n v="2257.5"/>
    <x v="0"/>
  </r>
  <r>
    <s v="       106227"/>
    <s v="106227"/>
    <s v="       100639"/>
    <s v="MONITOR 23&quot; DELL U2312HM"/>
    <x v="2"/>
    <s v="15.04.13"/>
    <s v="01.05.13"/>
    <n v="25"/>
    <n v="1"/>
    <n v="1481.25"/>
    <n v="1481.25"/>
    <n v="0"/>
    <n v="592.5"/>
    <x v="0"/>
  </r>
  <r>
    <s v="       106228"/>
    <s v="106228"/>
    <s v="       101974"/>
    <s v="STOL PISAĆI"/>
    <x v="0"/>
    <s v="01.01.97"/>
    <s v="01.02.97"/>
    <n v="12.5"/>
    <n v="1"/>
    <n v="1639.18"/>
    <n v="1639.18"/>
    <n v="0"/>
    <n v="655.67200000000003"/>
    <x v="0"/>
  </r>
  <r>
    <s v="       106233"/>
    <s v="106233"/>
    <s v="       100920"/>
    <s v="ORMAR GARDEROBNI"/>
    <x v="0"/>
    <s v="09.05.01"/>
    <s v="01.06.01"/>
    <n v="12.5"/>
    <n v="1"/>
    <n v="2384.86"/>
    <n v="2384.86"/>
    <n v="0"/>
    <n v="953.94400000000007"/>
    <x v="0"/>
  </r>
  <r>
    <s v="       106234"/>
    <s v="106234"/>
    <s v="       101419"/>
    <s v="PROJEKTOR OPTOMA W316"/>
    <x v="1"/>
    <s v="13.11.15"/>
    <s v="01.12.15"/>
    <n v="25"/>
    <n v="1"/>
    <n v="4778.0200000000004"/>
    <n v="4778.0200000000004"/>
    <n v="0"/>
    <n v="1911.2080000000003"/>
    <x v="0"/>
  </r>
  <r>
    <s v="       106237"/>
    <s v="106237"/>
    <s v="       102108"/>
    <s v="STOL ZA VAGE III-15"/>
    <x v="0"/>
    <s v="01.01.97"/>
    <s v="01.02.97"/>
    <n v="12.5"/>
    <n v="1"/>
    <n v="1045.6600000000001"/>
    <n v="1045.6600000000001"/>
    <n v="0"/>
    <n v="418.26400000000007"/>
    <x v="0"/>
  </r>
  <r>
    <s v="       106239"/>
    <s v="106239"/>
    <s v="       101179"/>
    <s v="PEĆ LAB.&quot;INSTRUMENTARIA&quot;"/>
    <x v="1"/>
    <s v="01.01.97"/>
    <s v="01.02.97"/>
    <n v="20"/>
    <n v="1"/>
    <n v="2415.77"/>
    <n v="2415.77"/>
    <n v="0"/>
    <n v="966.30799999999999"/>
    <x v="0"/>
  </r>
  <r>
    <s v="       106240"/>
    <s v="106240"/>
    <s v="       102333"/>
    <s v="SUŠIONIK EL.ČETVRTASTI"/>
    <x v="1"/>
    <s v="01.01.97"/>
    <s v="01.02.97"/>
    <n v="20"/>
    <n v="1"/>
    <n v="1490.63"/>
    <n v="1490.63"/>
    <n v="0"/>
    <n v="596.25200000000007"/>
    <x v="0"/>
  </r>
  <r>
    <s v="       106241"/>
    <s v="106241"/>
    <s v="       101964"/>
    <s v="STOL MANIPULATIVNI II-13"/>
    <x v="0"/>
    <s v="01.01.97"/>
    <s v="01.02.97"/>
    <n v="12.5"/>
    <n v="1"/>
    <n v="706.54"/>
    <n v="706.54"/>
    <n v="0"/>
    <n v="282.61599999999999"/>
    <x v="0"/>
  </r>
  <r>
    <s v="       106244"/>
    <s v="106244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245"/>
    <s v="106245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248"/>
    <s v="106248"/>
    <s v="       101637"/>
    <s v="RADIJATOR ULJNI 2000W 8R"/>
    <x v="1"/>
    <s v="30.10.08"/>
    <s v="01.11.08"/>
    <n v="20"/>
    <n v="1"/>
    <n v="549"/>
    <n v="549"/>
    <n v="0"/>
    <n v="219.60000000000002"/>
    <x v="0"/>
  </r>
  <r>
    <s v="       106251"/>
    <s v="106251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253"/>
    <s v="106253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254"/>
    <s v="106254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255"/>
    <s v="106255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256"/>
    <s v="106256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257"/>
    <s v="106257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274"/>
    <s v="106274"/>
    <s v="       101117"/>
    <s v="ORMARIĆ OGLASNI 90x10x104"/>
    <x v="0"/>
    <s v="30.09.09"/>
    <s v="01.10.09"/>
    <n v="12.5"/>
    <n v="1"/>
    <n v="1328.4"/>
    <n v="1328.4"/>
    <n v="0"/>
    <n v="531.36"/>
    <x v="0"/>
  </r>
  <r>
    <s v="       106278"/>
    <s v="106278"/>
    <s v="       102191"/>
    <s v="STOLAC TAPICIR.S RUKOH/PR"/>
    <x v="0"/>
    <s v="01.01.97"/>
    <s v="01.02.97"/>
    <n v="12.5"/>
    <n v="1"/>
    <n v="695.30000000000007"/>
    <n v="695.30000000000007"/>
    <n v="0"/>
    <n v="278.12000000000006"/>
    <x v="0"/>
  </r>
  <r>
    <s v="       106279"/>
    <s v="106279"/>
    <s v="       102191"/>
    <s v="STOLAC TAPICIR.S RUKOH/PR"/>
    <x v="0"/>
    <s v="01.01.97"/>
    <s v="01.02.97"/>
    <n v="12.5"/>
    <n v="1"/>
    <n v="695.30000000000007"/>
    <n v="695.30000000000007"/>
    <n v="0"/>
    <n v="278.12000000000006"/>
    <x v="0"/>
  </r>
  <r>
    <s v="       106280"/>
    <s v="106280"/>
    <s v="       100281"/>
    <s v="GRAFOSKOP/HP-A11"/>
    <x v="1"/>
    <s v="10.10.00"/>
    <s v="01.11.00"/>
    <n v="20"/>
    <n v="1"/>
    <n v="2805"/>
    <n v="2805"/>
    <n v="0"/>
    <n v="1122"/>
    <x v="0"/>
  </r>
  <r>
    <s v="       106281"/>
    <s v="106281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282"/>
    <s v="106282"/>
    <s v="       101119"/>
    <s v="ORMARIĆ OGLASNI110x10x104"/>
    <x v="0"/>
    <s v="30.09.09"/>
    <s v="01.10.09"/>
    <n v="12.5"/>
    <n v="1"/>
    <n v="1992.6000000000001"/>
    <n v="1992.6000000000001"/>
    <n v="0"/>
    <n v="797.04000000000008"/>
    <x v="0"/>
  </r>
  <r>
    <s v="       106283"/>
    <s v="106283"/>
    <s v="       101117"/>
    <s v="ORMARIĆ OGLASNI 90x10x104"/>
    <x v="0"/>
    <s v="30.09.09"/>
    <s v="01.10.09"/>
    <n v="12.5"/>
    <n v="1"/>
    <n v="1328.4"/>
    <n v="1328.4"/>
    <n v="0"/>
    <n v="531.36"/>
    <x v="0"/>
  </r>
  <r>
    <s v="       106284"/>
    <s v="106284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285"/>
    <s v="106285"/>
    <s v="       102306"/>
    <s v="STOLIĆ UZ PISAĆI STOL"/>
    <x v="0"/>
    <s v="01.01.97"/>
    <s v="01.02.97"/>
    <n v="12.5"/>
    <n v="1"/>
    <n v="678.26"/>
    <n v="678.26"/>
    <n v="0"/>
    <n v="271.30400000000003"/>
    <x v="0"/>
  </r>
  <r>
    <s v="       106287"/>
    <s v="106287"/>
    <s v="       101150"/>
    <s v="ORMARIĆ UZ PISAĆI STOL"/>
    <x v="0"/>
    <s v="01.01.97"/>
    <s v="01.02.97"/>
    <n v="12.5"/>
    <n v="1"/>
    <n v="395.66"/>
    <n v="395.66"/>
    <n v="0"/>
    <n v="158.26400000000001"/>
    <x v="0"/>
  </r>
  <r>
    <s v="       106288"/>
    <s v="106288"/>
    <s v="       101150"/>
    <s v="ORMARIĆ UZ PISAĆI STOL"/>
    <x v="0"/>
    <s v="01.01.97"/>
    <s v="01.02.97"/>
    <n v="12.5"/>
    <n v="1"/>
    <n v="395.66"/>
    <n v="395.66"/>
    <n v="0"/>
    <n v="158.26400000000001"/>
    <x v="0"/>
  </r>
  <r>
    <s v="       106292"/>
    <s v="106292"/>
    <s v="       100726"/>
    <s v="MONITOR SAMSUNG 20&quot; 205BW"/>
    <x v="2"/>
    <s v="15.01.08"/>
    <s v="01.02.08"/>
    <n v="25"/>
    <n v="1"/>
    <n v="2110.6"/>
    <n v="2110.6"/>
    <n v="0"/>
    <n v="844.24"/>
    <x v="0"/>
  </r>
  <r>
    <s v="       106294"/>
    <s v="106294"/>
    <s v="       101947"/>
    <s v="STOL LAB.JEDNOST.8 RAD.MJ"/>
    <x v="0"/>
    <s v="01.01.97"/>
    <s v="01.02.97"/>
    <n v="12.5"/>
    <n v="1"/>
    <n v="2555.46"/>
    <n v="2555.46"/>
    <n v="0"/>
    <n v="1022.1840000000001"/>
    <x v="0"/>
  </r>
  <r>
    <s v="       106295"/>
    <s v="106295"/>
    <s v="       101485"/>
    <s v="RAČ.CPU INTEL CORE2"/>
    <x v="2"/>
    <s v="15.01.08"/>
    <s v="01.02.08"/>
    <n v="25"/>
    <n v="1"/>
    <n v="8028.8200000000006"/>
    <n v="8028.8200000000006"/>
    <n v="0"/>
    <n v="3211.5280000000002"/>
    <x v="0"/>
  </r>
  <r>
    <s v="       106296"/>
    <s v="106296"/>
    <s v="       101947"/>
    <s v="STOL LAB.JEDNOST.8 RAD.MJ"/>
    <x v="0"/>
    <s v="01.01.97"/>
    <s v="01.02.97"/>
    <n v="12.5"/>
    <n v="1"/>
    <n v="2555.46"/>
    <n v="2555.46"/>
    <n v="0"/>
    <n v="1022.1840000000001"/>
    <x v="0"/>
  </r>
  <r>
    <s v="       106297"/>
    <s v="106297"/>
    <s v="       101677"/>
    <s v="SCANER CANON LiDE 25"/>
    <x v="2"/>
    <s v="15.01.08"/>
    <s v="01.02.08"/>
    <n v="25"/>
    <n v="1"/>
    <n v="416.02"/>
    <n v="416.02"/>
    <n v="0"/>
    <n v="166.40800000000002"/>
    <x v="0"/>
  </r>
  <r>
    <s v="       106306"/>
    <s v="106306"/>
    <s v="       100230"/>
    <s v="FOTOMETAR PLAMENI 60 LON."/>
    <x v="0"/>
    <s v="01.01.97"/>
    <s v="01.02.97"/>
    <n v="20"/>
    <n v="1"/>
    <n v="18298.34"/>
    <n v="18298.34"/>
    <n v="0"/>
    <n v="7319.3360000000002"/>
    <x v="0"/>
  </r>
  <r>
    <s v="       106308"/>
    <s v="106308"/>
    <s v="       101361"/>
    <s v="POTENCIOSTAT LAB.75"/>
    <x v="1"/>
    <s v="01.01.97"/>
    <s v="01.02.97"/>
    <n v="20"/>
    <n v="1"/>
    <n v="24222.760000000002"/>
    <n v="19640.670000000002"/>
    <n v="4582.09"/>
    <n v="9689.1040000000012"/>
    <x v="0"/>
  </r>
  <r>
    <s v="       106310"/>
    <s v="106310"/>
    <s v="       100305"/>
    <s v="HLADNJAK GORENJE 6257W"/>
    <x v="1"/>
    <s v="22.01.05"/>
    <s v="01.02.05"/>
    <n v="20"/>
    <n v="1"/>
    <n v="2429.11"/>
    <n v="2429.11"/>
    <n v="0"/>
    <n v="971.64400000000012"/>
    <x v="0"/>
  </r>
  <r>
    <s v="       106311"/>
    <s v="106311"/>
    <s v="       101947"/>
    <s v="STOL LAB.JEDNOST.8 RAD.MJ"/>
    <x v="0"/>
    <s v="01.01.97"/>
    <s v="01.02.97"/>
    <n v="12.5"/>
    <n v="1"/>
    <n v="2555.46"/>
    <n v="2555.46"/>
    <n v="0"/>
    <n v="1022.1840000000001"/>
    <x v="0"/>
  </r>
  <r>
    <s v="       106313"/>
    <s v="106313"/>
    <s v="       101947"/>
    <s v="STOL LAB.JEDNOST.8 RAD.MJ"/>
    <x v="0"/>
    <s v="01.01.97"/>
    <s v="01.02.97"/>
    <n v="12.5"/>
    <n v="1"/>
    <n v="2555.46"/>
    <n v="2555.46"/>
    <n v="0"/>
    <n v="1022.1840000000001"/>
    <x v="0"/>
  </r>
  <r>
    <s v="       106315"/>
    <s v="106315"/>
    <s v="       102300"/>
    <s v="STOLIĆ POKRETNI D 62"/>
    <x v="0"/>
    <s v="01.01.97"/>
    <s v="01.02.97"/>
    <n v="12.5"/>
    <n v="1"/>
    <n v="1102.31"/>
    <n v="1102.31"/>
    <n v="0"/>
    <n v="440.92399999999998"/>
    <x v="0"/>
  </r>
  <r>
    <s v="       106316"/>
    <s v="106316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17"/>
    <s v="106317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318"/>
    <s v="106318"/>
    <s v="       101267"/>
    <s v="PLOČA MAGNETNA BIJELA"/>
    <x v="1"/>
    <s v="04.11.08"/>
    <s v="01.12.08"/>
    <n v="12.5"/>
    <n v="1"/>
    <n v="1832.44"/>
    <n v="1832.44"/>
    <n v="0"/>
    <n v="732.97600000000011"/>
    <x v="0"/>
  </r>
  <r>
    <s v="       106319"/>
    <s v="106319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20"/>
    <s v="106320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21"/>
    <s v="106321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22"/>
    <s v="106322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325"/>
    <s v="106325"/>
    <s v="       101323"/>
    <s v="POLICA STOJEĆA"/>
    <x v="0"/>
    <s v="01.01.97"/>
    <s v="01.02.97"/>
    <n v="12.5"/>
    <n v="1"/>
    <n v="226.07"/>
    <n v="226.07"/>
    <n v="0"/>
    <n v="90.427999999999997"/>
    <x v="0"/>
  </r>
  <r>
    <s v="       106326"/>
    <s v="106326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27"/>
    <s v="106327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28"/>
    <s v="106328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30"/>
    <s v="106330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331"/>
    <s v="106331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32"/>
    <s v="106332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333"/>
    <s v="106333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34"/>
    <s v="106334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35"/>
    <s v="106335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336"/>
    <s v="106336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37"/>
    <s v="106337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38"/>
    <s v="106338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39"/>
    <s v="106339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340"/>
    <s v="106340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41"/>
    <s v="106341"/>
    <s v="       102108"/>
    <s v="STOL ZA VAGE III-15"/>
    <x v="0"/>
    <s v="01.01.97"/>
    <s v="01.02.97"/>
    <n v="12.5"/>
    <n v="1"/>
    <n v="1045.6600000000001"/>
    <n v="1045.6600000000001"/>
    <n v="0"/>
    <n v="418.26400000000007"/>
    <x v="0"/>
  </r>
  <r>
    <s v="       106343"/>
    <s v="106343"/>
    <s v="       101964"/>
    <s v="STOL MANIPULATIVNI II-13"/>
    <x v="0"/>
    <s v="01.01.97"/>
    <s v="01.02.97"/>
    <n v="12.5"/>
    <n v="1"/>
    <n v="706.54"/>
    <n v="706.54"/>
    <n v="0"/>
    <n v="282.61599999999999"/>
    <x v="0"/>
  </r>
  <r>
    <s v="       106345"/>
    <s v="106345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346"/>
    <s v="106346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47"/>
    <s v="106347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48"/>
    <s v="106348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49"/>
    <s v="106349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50"/>
    <s v="106350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51"/>
    <s v="106351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352"/>
    <s v="106352"/>
    <s v="       102256"/>
    <s v="STOLICA LAB.NA VIJAK"/>
    <x v="0"/>
    <s v="01.01.97"/>
    <s v="01.02.97"/>
    <n v="12.5"/>
    <n v="1"/>
    <n v="254.35"/>
    <n v="254.35"/>
    <n v="0"/>
    <n v="101.74000000000001"/>
    <x v="0"/>
  </r>
  <r>
    <s v="       106353"/>
    <s v="106353"/>
    <s v="       102161"/>
    <s v="STOLAC LAB. OKRUGLI"/>
    <x v="0"/>
    <s v="01.01.97"/>
    <s v="01.02.97"/>
    <n v="12.5"/>
    <n v="1"/>
    <n v="127.18"/>
    <n v="127.18"/>
    <n v="0"/>
    <n v="50.872000000000007"/>
    <x v="0"/>
  </r>
  <r>
    <s v="       106354"/>
    <s v="106354"/>
    <s v="       101178"/>
    <s v="PEĆ LAB.&quot;ELTRA&quot;ČETVRTASTA"/>
    <x v="1"/>
    <s v="01.01.97"/>
    <s v="01.02.97"/>
    <n v="20"/>
    <n v="1"/>
    <n v="7011.3600000000006"/>
    <n v="7011.3600000000006"/>
    <n v="0"/>
    <n v="2804.5440000000003"/>
    <x v="0"/>
  </r>
  <r>
    <s v="       106356"/>
    <s v="106356"/>
    <s v="       101080"/>
    <s v="ORMAR ZA KOROZIVNE TVARI"/>
    <x v="0"/>
    <s v="18.02.11"/>
    <s v="01.03.11"/>
    <n v="12.5"/>
    <n v="1"/>
    <n v="5959.35"/>
    <n v="5959.35"/>
    <n v="0"/>
    <n v="2383.7400000000002"/>
    <x v="0"/>
  </r>
  <r>
    <s v="       106357"/>
    <s v="106357"/>
    <s v="       101964"/>
    <s v="STOL MANIPULATIVNI II-13"/>
    <x v="0"/>
    <s v="01.01.97"/>
    <s v="01.02.97"/>
    <n v="12.5"/>
    <n v="1"/>
    <n v="706.54"/>
    <n v="706.54"/>
    <n v="0"/>
    <n v="282.61599999999999"/>
    <x v="0"/>
  </r>
  <r>
    <s v="       106358"/>
    <s v="106358"/>
    <s v="       101964"/>
    <s v="STOL MANIPULATIVNI II-13"/>
    <x v="0"/>
    <s v="01.01.97"/>
    <s v="01.02.97"/>
    <n v="12.5"/>
    <n v="1"/>
    <n v="706.54"/>
    <n v="706.54"/>
    <n v="0"/>
    <n v="282.61599999999999"/>
    <x v="0"/>
  </r>
  <r>
    <s v="       106359"/>
    <s v="106359"/>
    <s v="       101946"/>
    <s v="STOL LAB.DVOSTR.10 RAD.MJ"/>
    <x v="0"/>
    <s v="01.01.97"/>
    <s v="01.02.97"/>
    <n v="12.5"/>
    <n v="1"/>
    <n v="6026.64"/>
    <n v="6026.64"/>
    <n v="0"/>
    <n v="2410.6560000000004"/>
    <x v="0"/>
  </r>
  <r>
    <s v="       106360"/>
    <s v="106360"/>
    <s v="       101964"/>
    <s v="STOL MANIPULATIVNI II-13"/>
    <x v="0"/>
    <s v="01.01.97"/>
    <s v="01.02.97"/>
    <n v="12.5"/>
    <n v="1"/>
    <n v="706.54"/>
    <n v="706.54"/>
    <n v="0"/>
    <n v="282.61599999999999"/>
    <x v="0"/>
  </r>
  <r>
    <s v="       106361"/>
    <s v="106361"/>
    <s v="       101964"/>
    <s v="STOL MANIPULATIVNI II-13"/>
    <x v="0"/>
    <s v="01.01.97"/>
    <s v="01.02.97"/>
    <n v="12.5"/>
    <n v="1"/>
    <n v="706.54"/>
    <n v="706.54"/>
    <n v="0"/>
    <n v="282.61599999999999"/>
    <x v="0"/>
  </r>
  <r>
    <s v="       106363"/>
    <s v="106363"/>
    <s v="       101964"/>
    <s v="STOL MANIPULATIVNI II-13"/>
    <x v="0"/>
    <s v="01.01.97"/>
    <s v="01.02.97"/>
    <n v="12.5"/>
    <n v="1"/>
    <n v="706.54"/>
    <n v="706.54"/>
    <n v="0"/>
    <n v="282.61599999999999"/>
    <x v="0"/>
  </r>
  <r>
    <s v="       106364"/>
    <s v="106364"/>
    <s v="       101964"/>
    <s v="STOL MANIPULATIVNI II-13"/>
    <x v="0"/>
    <s v="01.01.97"/>
    <s v="01.02.97"/>
    <n v="12.5"/>
    <n v="1"/>
    <n v="706.54"/>
    <n v="706.54"/>
    <n v="0"/>
    <n v="282.61599999999999"/>
    <x v="0"/>
  </r>
  <r>
    <s v="       106365"/>
    <s v="106365"/>
    <s v="       101964"/>
    <s v="STOL MANIPULATIVNI II-13"/>
    <x v="0"/>
    <s v="01.01.97"/>
    <s v="01.02.97"/>
    <n v="12.5"/>
    <n v="1"/>
    <n v="706.54"/>
    <n v="706.54"/>
    <n v="0"/>
    <n v="282.61599999999999"/>
    <x v="0"/>
  </r>
  <r>
    <s v="       106366"/>
    <s v="106366"/>
    <s v="       101964"/>
    <s v="STOL MANIPULATIVNI II-13"/>
    <x v="0"/>
    <s v="01.01.97"/>
    <s v="01.02.97"/>
    <n v="12.5"/>
    <n v="1"/>
    <n v="706.54"/>
    <n v="706.54"/>
    <n v="0"/>
    <n v="282.61599999999999"/>
    <x v="0"/>
  </r>
  <r>
    <s v="       106367"/>
    <s v="106367"/>
    <s v="       100503"/>
    <s v="LJESTVE ALUMINIJSKE"/>
    <x v="1"/>
    <s v="19.07.98"/>
    <s v="01.08.98"/>
    <n v="12.5"/>
    <n v="1"/>
    <n v="1041.33"/>
    <n v="1041.33"/>
    <n v="0"/>
    <n v="416.53199999999998"/>
    <x v="0"/>
  </r>
  <r>
    <s v="       106369"/>
    <s v="106369"/>
    <s v="       101059"/>
    <s v="ORMAR ZA KEMIKAL.BIJELI 2"/>
    <x v="0"/>
    <s v="01.03.11"/>
    <s v="01.04.11"/>
    <n v="12.5"/>
    <n v="1"/>
    <n v="9701.2199999999993"/>
    <n v="9701.2199999999993"/>
    <n v="0"/>
    <n v="3880.4879999999998"/>
    <x v="0"/>
  </r>
  <r>
    <s v="       106370"/>
    <s v="106370"/>
    <s v="       101060"/>
    <s v="ORMAR ZA KEMIKAL.SIVI 190"/>
    <x v="0"/>
    <s v="01.03.11"/>
    <s v="01.04.11"/>
    <n v="12.5"/>
    <n v="1"/>
    <n v="5053.8599999999997"/>
    <n v="5053.8599999999997"/>
    <n v="0"/>
    <n v="2021.5439999999999"/>
    <x v="0"/>
  </r>
  <r>
    <s v="       106372"/>
    <s v="106372"/>
    <s v="       101964"/>
    <s v="STOL MANIPULATIVNI II-13"/>
    <x v="0"/>
    <s v="01.01.97"/>
    <s v="01.02.97"/>
    <n v="12.5"/>
    <n v="1"/>
    <n v="706.54"/>
    <n v="706.54"/>
    <n v="0"/>
    <n v="282.61599999999999"/>
    <x v="0"/>
  </r>
  <r>
    <s v="       106373"/>
    <s v="106373"/>
    <s v="       101951"/>
    <s v="STOL LAB.SA LADICAMA"/>
    <x v="0"/>
    <s v="01.01.97"/>
    <s v="01.02.97"/>
    <n v="12.5"/>
    <n v="1"/>
    <n v="1130.44"/>
    <n v="1130.44"/>
    <n v="0"/>
    <n v="452.17600000000004"/>
    <x v="0"/>
  </r>
  <r>
    <s v="       106374"/>
    <s v="106374"/>
    <s v="       101951"/>
    <s v="STOL LAB.SA LADICAMA"/>
    <x v="0"/>
    <s v="01.01.97"/>
    <s v="01.02.97"/>
    <n v="12.5"/>
    <n v="1"/>
    <n v="1130.44"/>
    <n v="1130.44"/>
    <n v="0"/>
    <n v="452.17600000000004"/>
    <x v="0"/>
  </r>
  <r>
    <s v="       106375"/>
    <s v="106375"/>
    <s v="       101551"/>
    <s v="RAČUNALO (MZ)"/>
    <x v="2"/>
    <s v="17.03.03"/>
    <s v="01.04.03"/>
    <n v="25"/>
    <n v="1"/>
    <n v="6308.8"/>
    <n v="6308.8"/>
    <n v="0"/>
    <n v="2523.5200000000004"/>
    <x v="0"/>
  </r>
  <r>
    <s v="       106377"/>
    <s v="106377"/>
    <s v="       102036"/>
    <s v="STOL RADNI 275x60x75+LAD."/>
    <x v="0"/>
    <s v="18.11.08"/>
    <s v="01.12.08"/>
    <n v="12.5"/>
    <n v="1"/>
    <n v="12383"/>
    <n v="12383"/>
    <n v="0"/>
    <n v="4953.2000000000007"/>
    <x v="0"/>
  </r>
  <r>
    <s v="       106378"/>
    <s v="106378"/>
    <s v="       102162"/>
    <s v="STOLAC LAB. SA NASLONOM"/>
    <x v="0"/>
    <s v="18.11.08"/>
    <s v="01.12.08"/>
    <n v="12.5"/>
    <n v="1"/>
    <n v="1105.6300000000001"/>
    <n v="1105.6300000000001"/>
    <n v="0"/>
    <n v="442.25200000000007"/>
    <x v="0"/>
  </r>
  <r>
    <s v="       106379"/>
    <s v="106379"/>
    <s v="       102162"/>
    <s v="STOLAC LAB. SA NASLONOM"/>
    <x v="0"/>
    <s v="18.11.08"/>
    <s v="01.12.08"/>
    <n v="12.5"/>
    <n v="1"/>
    <n v="1105.6300000000001"/>
    <n v="1105.6300000000001"/>
    <n v="0"/>
    <n v="442.25200000000007"/>
    <x v="0"/>
  </r>
  <r>
    <s v="       106380"/>
    <s v="106380"/>
    <s v="       102532"/>
    <s v="VAGA PRECIZNA PB 1502-S/A"/>
    <x v="1"/>
    <s v="23.04.01"/>
    <s v="01.05.01"/>
    <n v="20"/>
    <n v="1"/>
    <n v="13895.800000000001"/>
    <n v="13895.800000000001"/>
    <n v="0"/>
    <n v="5558.3200000000006"/>
    <x v="0"/>
  </r>
  <r>
    <s v="       106381"/>
    <s v="106381"/>
    <s v="       102515"/>
    <s v="VAGA ANALIT.&quot;SARTARIUS&quot;"/>
    <x v="1"/>
    <s v="01.01.97"/>
    <s v="01.02.97"/>
    <n v="20"/>
    <n v="1"/>
    <n v="9199.49"/>
    <n v="9199.49"/>
    <n v="0"/>
    <n v="3679.7960000000003"/>
    <x v="0"/>
  </r>
  <r>
    <s v="       106382"/>
    <s v="106382"/>
    <s v="       102514"/>
    <s v="VAGA ANALIT.&quot;METTER&quot;"/>
    <x v="1"/>
    <s v="01.01.97"/>
    <s v="01.02.97"/>
    <n v="20"/>
    <n v="1"/>
    <n v="13933.58"/>
    <n v="13933.58"/>
    <n v="0"/>
    <n v="5573.4320000000007"/>
    <x v="0"/>
  </r>
  <r>
    <s v="       106383"/>
    <s v="106383"/>
    <s v="       101311"/>
    <s v="POLICA 100x70x75"/>
    <x v="0"/>
    <s v="18.11.08"/>
    <s v="01.12.08"/>
    <n v="12.5"/>
    <n v="1"/>
    <n v="3184.2000000000003"/>
    <n v="3184.2000000000003"/>
    <n v="0"/>
    <n v="1273.6800000000003"/>
    <x v="0"/>
  </r>
  <r>
    <s v="       106384"/>
    <s v="106384"/>
    <s v="       102170"/>
    <s v="Stolac radni"/>
    <x v="0"/>
    <s v="18.11.08"/>
    <s v="01.12.08"/>
    <n v="12.5"/>
    <n v="1"/>
    <n v="1238.3"/>
    <n v="1238.3"/>
    <n v="0"/>
    <n v="495.32"/>
    <x v="0"/>
  </r>
  <r>
    <s v="       106385"/>
    <s v="106385"/>
    <s v="       101632"/>
    <s v="RADIJATOR ELEKTRIČNI"/>
    <x v="1"/>
    <s v="19.02.09"/>
    <s v="01.03.09"/>
    <n v="20"/>
    <n v="1"/>
    <n v="549"/>
    <n v="549"/>
    <n v="0"/>
    <n v="219.60000000000002"/>
    <x v="0"/>
  </r>
  <r>
    <s v="       106386"/>
    <s v="106386"/>
    <s v="       100173"/>
    <s v="FOTELJA KLUB NISKA CRNA"/>
    <x v="0"/>
    <s v="18.11.08"/>
    <s v="01.12.08"/>
    <n v="12.5"/>
    <n v="1"/>
    <n v="1149.8500000000001"/>
    <n v="1149.8500000000001"/>
    <n v="0"/>
    <n v="459.94000000000005"/>
    <x v="0"/>
  </r>
  <r>
    <s v="       106387"/>
    <s v="106387"/>
    <s v="       100727"/>
    <s v="MONITOR SAMSUNG 202043BW"/>
    <x v="2"/>
    <s v="02.07.08"/>
    <s v="01.08.08"/>
    <n v="25"/>
    <n v="1"/>
    <n v="1993.8300000000002"/>
    <n v="1993.8300000000002"/>
    <n v="0"/>
    <n v="797.53200000000015"/>
    <x v="0"/>
  </r>
  <r>
    <s v="       106390"/>
    <s v="106390"/>
    <s v="       102034"/>
    <s v="STOL RADNI 220x75x75+LAD."/>
    <x v="0"/>
    <s v="18.11.08"/>
    <s v="01.12.08"/>
    <n v="12.5"/>
    <n v="1"/>
    <n v="10967.800000000001"/>
    <n v="10967.800000000001"/>
    <n v="0"/>
    <n v="4387.1200000000008"/>
    <x v="0"/>
  </r>
  <r>
    <s v="       106391"/>
    <s v="106391"/>
    <s v="       100859"/>
    <s v="ORMAR 100x64x150 S KLIZN."/>
    <x v="0"/>
    <s v="18.11.08"/>
    <s v="01.12.08"/>
    <n v="12.5"/>
    <n v="1"/>
    <n v="1964.2"/>
    <n v="1964.2"/>
    <n v="0"/>
    <n v="785.68000000000006"/>
    <x v="0"/>
  </r>
  <r>
    <s v="       106393"/>
    <s v="106393"/>
    <s v="       100173"/>
    <s v="FOTELJA KLUB NISKA CRNA"/>
    <x v="0"/>
    <s v="18.11.08"/>
    <s v="01.12.08"/>
    <n v="12.5"/>
    <n v="1"/>
    <n v="1149.8500000000001"/>
    <n v="1149.8500000000001"/>
    <n v="0"/>
    <n v="459.94000000000005"/>
    <x v="0"/>
  </r>
  <r>
    <s v="       106394"/>
    <s v="106394"/>
    <s v="       102170"/>
    <s v="Stolac radni"/>
    <x v="0"/>
    <s v="18.11.08"/>
    <s v="01.12.08"/>
    <n v="12.5"/>
    <n v="1"/>
    <n v="1238.3"/>
    <n v="1238.3"/>
    <n v="0"/>
    <n v="495.32"/>
    <x v="0"/>
  </r>
  <r>
    <s v="       106396"/>
    <s v="106396"/>
    <s v="       100725"/>
    <s v="MONITOR SAMSUNG 20&quot; _x000d__x000a_novi"/>
    <x v="2"/>
    <s v="02.01.10"/>
    <s v="01.02.10"/>
    <n v="25"/>
    <n v="1"/>
    <n v="1993.8300000000002"/>
    <n v="1993.8300000000002"/>
    <n v="0"/>
    <n v="797.53200000000015"/>
    <x v="0"/>
  </r>
  <r>
    <s v="       106397"/>
    <s v="106397"/>
    <s v="       102034"/>
    <s v="STOL RADNI 220x75x75+LAD."/>
    <x v="0"/>
    <s v="18.11.08"/>
    <s v="01.12.08"/>
    <n v="12.5"/>
    <n v="1"/>
    <n v="10967.800000000001"/>
    <n v="10967.800000000001"/>
    <n v="0"/>
    <n v="4387.1200000000008"/>
    <x v="0"/>
  </r>
  <r>
    <s v="       106398"/>
    <s v="106398"/>
    <s v="       101599"/>
    <s v="RAČUNALO MB INTEL D35 _x000d__x000a_no"/>
    <x v="2"/>
    <s v="02.01.10"/>
    <s v="01.02.10"/>
    <n v="25"/>
    <n v="1"/>
    <n v="5415.16"/>
    <n v="5415.16"/>
    <n v="0"/>
    <n v="2166.0639999999999"/>
    <x v="0"/>
  </r>
  <r>
    <s v="       106399"/>
    <s v="106399"/>
    <s v="       100859"/>
    <s v="ORMAR 100x64x150 S KLIZN."/>
    <x v="0"/>
    <s v="18.11.08"/>
    <s v="01.12.08"/>
    <n v="12.5"/>
    <n v="1"/>
    <n v="1964.2"/>
    <n v="1964.2"/>
    <n v="0"/>
    <n v="785.68000000000006"/>
    <x v="0"/>
  </r>
  <r>
    <s v="       106400"/>
    <s v="106400"/>
    <s v="       102401"/>
    <s v="TRAČNA JEDINICA ULTRIM 2"/>
    <x v="2"/>
    <s v="17.11.08"/>
    <s v="01.12.08"/>
    <n v="25"/>
    <n v="1"/>
    <n v="8422.39"/>
    <n v="8422.39"/>
    <n v="0"/>
    <n v="3368.9560000000001"/>
    <x v="0"/>
  </r>
  <r>
    <s v="       106401"/>
    <s v="106401"/>
    <s v="       101835"/>
    <s v="STALAK ZA PORT REPLIKATOR"/>
    <x v="1"/>
    <s v="05.07.07"/>
    <s v="01.08.07"/>
    <n v="25"/>
    <n v="0"/>
    <n v="0"/>
    <n v="0"/>
    <n v="0"/>
    <n v="0"/>
    <x v="1"/>
  </r>
  <r>
    <s v="       106402"/>
    <s v="106402"/>
    <s v="       100622"/>
    <s v="MONI.LCD PHILIPS 17&quot;170S"/>
    <x v="2"/>
    <s v="05.04.05"/>
    <s v="01.05.05"/>
    <n v="25"/>
    <n v="0"/>
    <n v="0"/>
    <n v="0"/>
    <n v="0"/>
    <n v="0"/>
    <x v="1"/>
  </r>
  <r>
    <s v="       106403"/>
    <s v="106403"/>
    <s v="       102395"/>
    <s v="TESTER ZA ETHERNET MREŽU"/>
    <x v="1"/>
    <s v="29.09.05"/>
    <s v="01.10.05"/>
    <n v="20"/>
    <n v="0"/>
    <n v="0"/>
    <n v="0"/>
    <n v="0"/>
    <n v="0"/>
    <x v="1"/>
  </r>
  <r>
    <s v="       106404"/>
    <s v="106404"/>
    <s v="       101618"/>
    <s v="RAČUNALO PRODESK 400 G1"/>
    <x v="2"/>
    <s v="11.06.14"/>
    <s v="01.07.14"/>
    <n v="25"/>
    <n v="1"/>
    <n v="5287.5"/>
    <n v="5287.5"/>
    <n v="0"/>
    <n v="2115"/>
    <x v="0"/>
  </r>
  <r>
    <s v="       106405"/>
    <s v="106405"/>
    <s v="       101531"/>
    <s v="RAČ.MSGW Infinity sp2194"/>
    <x v="2"/>
    <s v="15.07.15"/>
    <s v="01.08.15"/>
    <n v="25"/>
    <n v="1"/>
    <n v="5021.25"/>
    <n v="5021.25"/>
    <n v="0"/>
    <n v="2008.5"/>
    <x v="0"/>
  </r>
  <r>
    <s v="       106414"/>
    <s v="106414"/>
    <s v="       101420"/>
    <s v="PROJEKTOR OPTOMA W316  (r"/>
    <x v="1"/>
    <s v="10.10.14"/>
    <s v="01.11.14"/>
    <n v="25"/>
    <n v="1"/>
    <n v="4737.5"/>
    <n v="4737.5"/>
    <n v="0"/>
    <n v="1895"/>
    <x v="0"/>
  </r>
  <r>
    <s v="       106415"/>
    <s v="106415"/>
    <s v="       101414"/>
    <s v="PROJEKTOR OPTOMA EW615"/>
    <x v="1"/>
    <s v="09.10.12"/>
    <s v="01.11.12"/>
    <n v="25"/>
    <n v="1"/>
    <n v="8000"/>
    <n v="8000"/>
    <n v="0"/>
    <n v="3200"/>
    <x v="0"/>
  </r>
  <r>
    <s v="       106417"/>
    <s v="106417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6418"/>
    <s v="106418"/>
    <s v="       100702"/>
    <s v="MONITOR LG 22&quot;"/>
    <x v="2"/>
    <s v="18.09.15"/>
    <s v="01.10.15"/>
    <n v="25"/>
    <n v="1"/>
    <n v="1250"/>
    <n v="1250"/>
    <n v="0"/>
    <n v="500"/>
    <x v="0"/>
  </r>
  <r>
    <s v="       106419"/>
    <s v="106419"/>
    <s v="       101532"/>
    <s v="RAČ.MSGW INFINITY sp2195v"/>
    <x v="2"/>
    <s v="07.09.15"/>
    <s v="01.10.15"/>
    <n v="25"/>
    <n v="1"/>
    <n v="6156.25"/>
    <n v="6156.25"/>
    <n v="0"/>
    <n v="2462.5"/>
    <x v="0"/>
  </r>
  <r>
    <s v="       106420"/>
    <s v="106420"/>
    <s v="       100666"/>
    <s v="MONITOR AOC 23,6&quot;"/>
    <x v="2"/>
    <s v="17.12.09"/>
    <s v="01.01.10"/>
    <n v="25"/>
    <n v="0"/>
    <n v="0"/>
    <n v="0"/>
    <n v="0"/>
    <n v="0"/>
    <x v="1"/>
  </r>
  <r>
    <s v="       106422"/>
    <s v="106422"/>
    <s v="       100948"/>
    <s v="ORMAR METALNI ZELENI"/>
    <x v="0"/>
    <s v="01.01.97"/>
    <s v="01.02.97"/>
    <n v="12.5"/>
    <n v="1"/>
    <n v="1053.48"/>
    <n v="1053.48"/>
    <n v="0"/>
    <n v="421.39200000000005"/>
    <x v="0"/>
  </r>
  <r>
    <s v="       106424"/>
    <s v="106424"/>
    <s v="       101741"/>
    <s v="SKRETNICA ZA MREŽU"/>
    <x v="1"/>
    <s v="21.11.97"/>
    <s v="01.12.97"/>
    <n v="25"/>
    <n v="1"/>
    <n v="2530"/>
    <n v="2530"/>
    <n v="0"/>
    <n v="1012"/>
    <x v="0"/>
  </r>
  <r>
    <s v="       106426"/>
    <s v="106426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6427"/>
    <s v="106427"/>
    <s v="       101120"/>
    <s v="ORMARIĆ OGLASNI120x10x104"/>
    <x v="0"/>
    <s v="30.09.09"/>
    <s v="01.10.09"/>
    <n v="12.5"/>
    <n v="1"/>
    <n v="2112.16"/>
    <n v="2112.16"/>
    <n v="0"/>
    <n v="844.86400000000003"/>
    <x v="0"/>
  </r>
  <r>
    <s v="       106430"/>
    <s v="106430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6431"/>
    <s v="106431"/>
    <s v="       102262"/>
    <s v="STOLICA NT. VEL. 5"/>
    <x v="0"/>
    <s v="01.01.97"/>
    <s v="01.02.97"/>
    <n v="12.5"/>
    <n v="1"/>
    <n v="114.71000000000001"/>
    <n v="114.71000000000001"/>
    <n v="0"/>
    <n v="45.884000000000007"/>
    <x v="0"/>
  </r>
  <r>
    <s v="       106432"/>
    <s v="106432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6436"/>
    <s v="106436"/>
    <s v="       101800"/>
    <s v="SOFTWARE Langlie for Exce"/>
    <x v="3"/>
    <s v="29.12.10"/>
    <s v="01.01.11"/>
    <n v="25"/>
    <n v="1"/>
    <n v="3822.31"/>
    <n v="3822.31"/>
    <n v="0"/>
    <n v="1528.924"/>
    <x v="0"/>
  </r>
  <r>
    <s v="       106437"/>
    <s v="106437"/>
    <s v="       100173"/>
    <s v="FOTELJA KLUB NISKA CRNA"/>
    <x v="0"/>
    <s v="23.12.08"/>
    <s v="01.01.09"/>
    <n v="12.5"/>
    <n v="1"/>
    <n v="1149.8500000000001"/>
    <n v="1149.8500000000001"/>
    <n v="0"/>
    <n v="459.94000000000005"/>
    <x v="0"/>
  </r>
  <r>
    <s v="       106438"/>
    <s v="106438"/>
    <s v="       101300"/>
    <s v="Pokretna kazeta"/>
    <x v="1"/>
    <s v="18.10.06"/>
    <s v="01.11.06"/>
    <n v="12.5"/>
    <n v="1"/>
    <n v="799.83"/>
    <n v="799.83"/>
    <n v="0"/>
    <n v="319.93200000000002"/>
    <x v="0"/>
  </r>
  <r>
    <s v="       106439"/>
    <s v="106439"/>
    <s v="       101780"/>
    <s v="SOFTW.PLAXIS 3D TUNNEL V2"/>
    <x v="3"/>
    <s v="24.04.09"/>
    <s v="01.05.09"/>
    <n v="25"/>
    <n v="1"/>
    <n v="57844.950000000004"/>
    <n v="57844.950000000004"/>
    <n v="0"/>
    <n v="23137.980000000003"/>
    <x v="0"/>
  </r>
  <r>
    <s v="       106440"/>
    <s v="106440"/>
    <s v="       101756"/>
    <s v="SOFTW. Plaxis 3D Tunnel"/>
    <x v="3"/>
    <s v="11.04.11"/>
    <s v="01.05.11"/>
    <n v="25"/>
    <n v="1"/>
    <n v="30396.29"/>
    <n v="30396.29"/>
    <n v="0"/>
    <n v="12158.516000000001"/>
    <x v="0"/>
  </r>
  <r>
    <s v="       106443"/>
    <s v="106443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6444"/>
    <s v="106444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6445"/>
    <s v="106445"/>
    <s v="       102276"/>
    <s v="STOLICA S NASLONOM/PROC."/>
    <x v="0"/>
    <s v="01.01.97"/>
    <s v="01.02.97"/>
    <n v="12.5"/>
    <n v="1"/>
    <n v="113.04"/>
    <n v="113.04"/>
    <n v="0"/>
    <n v="45.216000000000008"/>
    <x v="0"/>
  </r>
  <r>
    <s v="       106446"/>
    <s v="106446"/>
    <s v="       102230"/>
    <s v="STOLICA AF 70012"/>
    <x v="0"/>
    <s v="01.01.97"/>
    <s v="01.02.97"/>
    <n v="12.5"/>
    <n v="1"/>
    <n v="61.4"/>
    <n v="61.4"/>
    <n v="0"/>
    <n v="24.560000000000002"/>
    <x v="0"/>
  </r>
  <r>
    <s v="       106447"/>
    <s v="106447"/>
    <s v="       102505"/>
    <s v="USISAVAČ ELEC.VIVA QUICK"/>
    <x v="1"/>
    <s v="22.12.06"/>
    <s v="01.01.07"/>
    <n v="20"/>
    <n v="1"/>
    <n v="840.82"/>
    <n v="840.82"/>
    <n v="0"/>
    <n v="336.32800000000003"/>
    <x v="0"/>
  </r>
  <r>
    <s v="       106449"/>
    <s v="106449"/>
    <s v="       100402"/>
    <s v="KOLICA ZA ČIŠĆENJE S POST"/>
    <x v="1"/>
    <s v="30.01.07"/>
    <s v="01.02.07"/>
    <n v="20"/>
    <n v="1"/>
    <n v="1705.56"/>
    <n v="1705.56"/>
    <n v="0"/>
    <n v="682.22400000000005"/>
    <x v="0"/>
  </r>
  <r>
    <s v="       106451"/>
    <s v="106451"/>
    <s v="       100402"/>
    <s v="KOLICA ZA ČIŠĆENJE S POST"/>
    <x v="1"/>
    <s v="30.01.07"/>
    <s v="01.02.07"/>
    <n v="20"/>
    <n v="1"/>
    <n v="1705.56"/>
    <n v="1705.56"/>
    <n v="0"/>
    <n v="682.22400000000005"/>
    <x v="0"/>
  </r>
  <r>
    <s v="       106452"/>
    <s v="106452"/>
    <s v="       100645"/>
    <s v="Monitor 24&quot; Dell"/>
    <x v="2"/>
    <s v="15.12.14"/>
    <s v="01.01.15"/>
    <n v="25"/>
    <n v="1"/>
    <n v="1958.88"/>
    <n v="1958.88"/>
    <n v="0"/>
    <n v="783.55200000000013"/>
    <x v="0"/>
  </r>
  <r>
    <s v="       106453"/>
    <s v="106453"/>
    <s v="       101758"/>
    <s v="SOFTW. Sima pro za izradu"/>
    <x v="3"/>
    <s v="12.12.10"/>
    <s v="01.01.11"/>
    <n v="25"/>
    <n v="1"/>
    <n v="13486.87"/>
    <n v="13486.87"/>
    <n v="0"/>
    <n v="5394.7480000000005"/>
    <x v="0"/>
  </r>
  <r>
    <s v="       106455"/>
    <s v="106455"/>
    <s v="       100428"/>
    <s v="KONCENTRACIJSKI STOL ZA S"/>
    <x v="0"/>
    <s v="19.02.98"/>
    <s v="01.03.98"/>
    <n v="20"/>
    <n v="1"/>
    <n v="11074.66"/>
    <n v="11074.66"/>
    <n v="0"/>
    <n v="4429.8640000000005"/>
    <x v="0"/>
  </r>
  <r>
    <s v="       106457"/>
    <s v="106457"/>
    <s v="       100074"/>
    <s v="BUŠILICA STUPNA"/>
    <x v="1"/>
    <s v="01.01.97"/>
    <s v="01.02.97"/>
    <n v="20"/>
    <n v="1"/>
    <n v="5509.4000000000005"/>
    <n v="5509.4000000000005"/>
    <n v="0"/>
    <n v="2203.7600000000002"/>
    <x v="0"/>
  </r>
  <r>
    <s v="       106458"/>
    <s v="106458"/>
    <s v="       100584"/>
    <s v="MJEŠALICA LAB.RZR 2041"/>
    <x v="1"/>
    <s v="04.12.14"/>
    <s v="01.01.15"/>
    <n v="20"/>
    <n v="1"/>
    <n v="13468.85"/>
    <n v="13468.85"/>
    <n v="0"/>
    <n v="5387.5400000000009"/>
    <x v="0"/>
  </r>
  <r>
    <s v="       106459"/>
    <s v="106459"/>
    <s v="       100533"/>
    <s v="MIKROSKOP DIGIT.DINO-LITE"/>
    <x v="1"/>
    <s v="31.03.11"/>
    <s v="01.04.11"/>
    <n v="20"/>
    <n v="1"/>
    <n v="3610.67"/>
    <n v="3610.67"/>
    <n v="0"/>
    <n v="1444.268"/>
    <x v="0"/>
  </r>
  <r>
    <s v="       106460"/>
    <s v="106460"/>
    <s v="       100342"/>
    <s v="KALIBRACIJSKI CENTAR"/>
    <x v="1"/>
    <s v="21.01.13"/>
    <s v="01.02.13"/>
    <n v="20"/>
    <n v="1"/>
    <n v="14476.53"/>
    <n v="14476.53"/>
    <n v="0"/>
    <n v="5790.612000000001"/>
    <x v="0"/>
  </r>
  <r>
    <s v="       106462"/>
    <s v="106462"/>
    <s v="       101031"/>
    <s v="ORMAR VISOKI 320x75x42"/>
    <x v="0"/>
    <s v="16.12.14"/>
    <s v="01.01.15"/>
    <n v="12.5"/>
    <n v="1"/>
    <n v="8371.4500000000007"/>
    <n v="6278.58"/>
    <n v="2092.87"/>
    <n v="3348.5800000000004"/>
    <x v="0"/>
  </r>
  <r>
    <s v="       106463"/>
    <s v="106463"/>
    <s v="       100651"/>
    <s v="MONITOR 24&quot; DELL U2412M"/>
    <x v="2"/>
    <s v="17.10.14"/>
    <s v="01.11.14"/>
    <n v="25"/>
    <n v="1"/>
    <n v="1958.8700000000001"/>
    <n v="1958.8700000000001"/>
    <n v="0"/>
    <n v="783.54800000000012"/>
    <x v="0"/>
  </r>
  <r>
    <s v="       106464"/>
    <s v="106464"/>
    <s v="       100834"/>
    <s v="NOTEBOOK PROBOOK 650G1"/>
    <x v="2"/>
    <s v="17.10.14"/>
    <s v="01.11.14"/>
    <n v="25"/>
    <n v="1"/>
    <n v="7083.95"/>
    <n v="7083.95"/>
    <n v="0"/>
    <n v="2833.58"/>
    <x v="0"/>
  </r>
  <r>
    <s v="       106465"/>
    <s v="106465"/>
    <s v="       101776"/>
    <s v="SOFTW.JKSimBlast"/>
    <x v="3"/>
    <s v="27.06.12"/>
    <s v="01.07.12"/>
    <n v="25"/>
    <n v="1"/>
    <n v="24185.010000000002"/>
    <n v="24185.010000000002"/>
    <n v="0"/>
    <n v="9674.0040000000008"/>
    <x v="0"/>
  </r>
  <r>
    <s v="       106471"/>
    <s v="106471"/>
    <s v="       102436"/>
    <s v="UR. ZA REZANJE STIJENA"/>
    <x v="1"/>
    <s v="23.10.15"/>
    <s v="01.11.15"/>
    <n v="20"/>
    <n v="1"/>
    <n v="8125"/>
    <n v="8125"/>
    <n v="0"/>
    <n v="3250"/>
    <x v="0"/>
  </r>
  <r>
    <s v="       106473"/>
    <s v="106473"/>
    <s v="       101792"/>
    <s v="SOFTWARE CATMAN 32-E"/>
    <x v="3"/>
    <s v="05.12.07"/>
    <s v="01.01.08"/>
    <n v="25"/>
    <n v="1"/>
    <n v="23912"/>
    <n v="23912"/>
    <n v="0"/>
    <n v="9564.8000000000011"/>
    <x v="0"/>
  </r>
  <r>
    <s v="       106474"/>
    <s v="106474"/>
    <s v="       101994"/>
    <s v="STOL POSTOLJE ZA MODELE"/>
    <x v="0"/>
    <s v="01.01.97"/>
    <s v="01.02.97"/>
    <n v="12.5"/>
    <n v="1"/>
    <n v="113.04"/>
    <n v="113.04"/>
    <n v="0"/>
    <n v="45.216000000000008"/>
    <x v="0"/>
  </r>
  <r>
    <s v="       106475"/>
    <s v="106475"/>
    <s v="       102492"/>
    <s v="UREĐAJ za izvl.uzoraka"/>
    <x v="1"/>
    <s v="10.04.03"/>
    <s v="01.05.03"/>
    <n v="20"/>
    <n v="1"/>
    <n v="7494.67"/>
    <n v="7494.67"/>
    <n v="0"/>
    <n v="2997.8680000000004"/>
    <x v="0"/>
  </r>
  <r>
    <s v="       106476"/>
    <s v="106476"/>
    <s v="       101334"/>
    <s v="POLICE LABORAT.105x90x287"/>
    <x v="0"/>
    <s v="30.09.09"/>
    <s v="01.10.09"/>
    <n v="12.5"/>
    <n v="1"/>
    <n v="1937.25"/>
    <n v="1937.25"/>
    <n v="0"/>
    <n v="774.90000000000009"/>
    <x v="0"/>
  </r>
  <r>
    <s v="       106477"/>
    <s v="106477"/>
    <s v="       100219"/>
    <s v="FOTOAPARAT DIGIT. FUJI"/>
    <x v="0"/>
    <s v="29.12.03"/>
    <s v="01.01.04"/>
    <n v="20"/>
    <n v="1"/>
    <n v="3099.52"/>
    <n v="3099.52"/>
    <n v="0"/>
    <n v="1239.808"/>
    <x v="0"/>
  </r>
  <r>
    <s v="       106482"/>
    <s v="106482"/>
    <s v="       100571"/>
    <s v="MJERKE GRANIČNE 103dij."/>
    <x v="1"/>
    <s v="19.12.11"/>
    <s v="01.01.12"/>
    <n v="20"/>
    <n v="1"/>
    <n v="8757.1"/>
    <n v="8757.1"/>
    <n v="0"/>
    <n v="3502.84"/>
    <x v="0"/>
  </r>
  <r>
    <s v="       106483"/>
    <s v="106483"/>
    <s v="       100249"/>
    <s v="GEOFON TRIAXIAL DIN718A33"/>
    <x v="1"/>
    <s v="07.10.11"/>
    <s v="01.11.11"/>
    <n v="20"/>
    <n v="1"/>
    <n v="4300"/>
    <n v="4300"/>
    <n v="0"/>
    <n v="1720"/>
    <x v="0"/>
  </r>
  <r>
    <s v="       106484"/>
    <s v="106484"/>
    <s v="       102312"/>
    <s v="STROBOSKOP RUČNI"/>
    <x v="1"/>
    <s v="28.02.11"/>
    <s v="01.03.11"/>
    <n v="20"/>
    <n v="1"/>
    <n v="4083.6"/>
    <n v="4083.6"/>
    <n v="0"/>
    <n v="1633.44"/>
    <x v="0"/>
  </r>
  <r>
    <s v="       106485"/>
    <s v="106485"/>
    <s v="       100114"/>
    <s v="DIGITALNI BAROMETAR S PRI"/>
    <x v="1"/>
    <s v="27.07.09"/>
    <s v="01.08.09"/>
    <n v="20"/>
    <n v="1"/>
    <n v="4379.8"/>
    <n v="4379.8"/>
    <n v="0"/>
    <n v="1751.92"/>
    <x v="0"/>
  </r>
  <r>
    <s v="       106486"/>
    <s v="106486"/>
    <s v="       101696"/>
    <s v="SEIZMOGRAF MINIMATE DS077"/>
    <x v="1"/>
    <s v="06.07.09"/>
    <s v="01.08.09"/>
    <n v="20"/>
    <n v="1"/>
    <n v="18300"/>
    <n v="18300"/>
    <n v="0"/>
    <n v="7320"/>
    <x v="0"/>
  </r>
  <r>
    <s v="       106487"/>
    <s v="106487"/>
    <s v="       100609"/>
    <s v="MODEM MC35 TERMINAL"/>
    <x v="1"/>
    <s v="25.07.08"/>
    <s v="01.08.08"/>
    <n v="20"/>
    <n v="1"/>
    <n v="1958.89"/>
    <n v="1958.89"/>
    <n v="0"/>
    <n v="783.55600000000004"/>
    <x v="0"/>
  </r>
  <r>
    <s v="       106488"/>
    <s v="106488"/>
    <s v="       100251"/>
    <s v="GEOFON VISOKOOSJETNI"/>
    <x v="1"/>
    <s v="30.11.07"/>
    <s v="01.12.07"/>
    <n v="20"/>
    <n v="1"/>
    <n v="11546.53"/>
    <n v="11546.53"/>
    <n v="0"/>
    <n v="4618.6120000000001"/>
    <x v="0"/>
  </r>
  <r>
    <s v="       106489"/>
    <s v="106489"/>
    <s v="       101699"/>
    <s v="SEIZMOGRAF MINIMATE+ADAPT"/>
    <x v="1"/>
    <s v="30.11.07"/>
    <s v="01.12.07"/>
    <n v="20"/>
    <n v="1"/>
    <n v="25640.18"/>
    <n v="25640.18"/>
    <n v="0"/>
    <n v="10256.072"/>
    <x v="0"/>
  </r>
  <r>
    <s v="       106490"/>
    <s v="106490"/>
    <s v="       100243"/>
    <s v="GEOFON DIN"/>
    <x v="1"/>
    <s v="30.01.06"/>
    <s v="01.02.06"/>
    <n v="20"/>
    <n v="1"/>
    <n v="11283.02"/>
    <n v="11283.02"/>
    <n v="0"/>
    <n v="4513.2080000000005"/>
    <x v="0"/>
  </r>
  <r>
    <s v="       106491"/>
    <s v="106491"/>
    <s v="       100517"/>
    <s v="MIKROFON WEIGHT (R-2/1192"/>
    <x v="1"/>
    <s v="21.11.05"/>
    <s v="01.12.05"/>
    <n v="20"/>
    <n v="1"/>
    <n v="7282.18"/>
    <n v="7282.18"/>
    <n v="0"/>
    <n v="2912.8720000000003"/>
    <x v="0"/>
  </r>
  <r>
    <s v="       106492"/>
    <s v="106492"/>
    <s v="       100558"/>
    <s v="MJ.INS.TRANSDUCER DIGIT50"/>
    <x v="1"/>
    <s v="03.10.05"/>
    <s v="01.11.05"/>
    <n v="20"/>
    <n v="1"/>
    <n v="13435.79"/>
    <n v="13435.79"/>
    <n v="0"/>
    <n v="5374.3160000000007"/>
    <x v="0"/>
  </r>
  <r>
    <s v="       106493"/>
    <s v="106493"/>
    <s v="       100067"/>
    <s v="BUŠILICA BOSCH"/>
    <x v="1"/>
    <s v="18.11.04"/>
    <s v="01.12.04"/>
    <n v="20"/>
    <n v="1"/>
    <n v="2777.64"/>
    <n v="2777.64"/>
    <n v="0"/>
    <n v="1111.056"/>
    <x v="0"/>
  </r>
  <r>
    <s v="       106494"/>
    <s v="106494"/>
    <s v="       101693"/>
    <s v="SEIZMOGRAF DIGITAL.2D20"/>
    <x v="1"/>
    <s v="26.05.98"/>
    <s v="01.06.98"/>
    <n v="20"/>
    <n v="1"/>
    <n v="18834.900000000001"/>
    <n v="18834.900000000001"/>
    <n v="0"/>
    <n v="7533.9600000000009"/>
    <x v="0"/>
  </r>
  <r>
    <s v="       106495"/>
    <s v="106495"/>
    <s v="       101693"/>
    <s v="SEIZMOGRAF DIGITAL.2D20"/>
    <x v="1"/>
    <s v="26.05.98"/>
    <s v="01.06.98"/>
    <n v="20"/>
    <n v="1"/>
    <n v="18834.89"/>
    <n v="18834.89"/>
    <n v="0"/>
    <n v="7533.9560000000001"/>
    <x v="0"/>
  </r>
  <r>
    <s v="       106502"/>
    <s v="106502"/>
    <s v="       100726"/>
    <s v="MONITOR SAMSUNG 20&quot; 205BW"/>
    <x v="2"/>
    <s v="06.03.07"/>
    <s v="01.04.07"/>
    <n v="25"/>
    <n v="0"/>
    <n v="0"/>
    <n v="0"/>
    <n v="0"/>
    <n v="0"/>
    <x v="1"/>
  </r>
  <r>
    <s v="       106503"/>
    <s v="106503"/>
    <s v="       101557"/>
    <s v="RAČUNALO DELL*S (MZ)"/>
    <x v="2"/>
    <s v="17.03.03"/>
    <s v="01.04.03"/>
    <n v="25"/>
    <n v="1"/>
    <n v="26933.4"/>
    <n v="26933.4"/>
    <n v="0"/>
    <n v="10773.36"/>
    <x v="0"/>
  </r>
  <r>
    <s v="       106504"/>
    <s v="106504"/>
    <s v="       101721"/>
    <s v="SERVER xSeries 3650 IBM"/>
    <x v="2"/>
    <s v="17.11.08"/>
    <s v="01.12.08"/>
    <n v="25"/>
    <n v="1"/>
    <n v="24339"/>
    <n v="24339"/>
    <n v="0"/>
    <n v="9735.6"/>
    <x v="0"/>
  </r>
  <r>
    <s v="       106507"/>
    <s v="106507"/>
    <s v="       102432"/>
    <s v="UPS APC SMART 1000(SERVER"/>
    <x v="2"/>
    <s v="04.03.03"/>
    <s v="01.04.03"/>
    <n v="25"/>
    <n v="1"/>
    <n v="2616"/>
    <n v="2616"/>
    <n v="0"/>
    <n v="1046.4000000000001"/>
    <x v="0"/>
  </r>
  <r>
    <s v="       106510"/>
    <s v="106510"/>
    <s v="       101722"/>
    <s v="SERVER ZA POINT 2000*IBM"/>
    <x v="2"/>
    <s v="24.01.01"/>
    <s v="01.02.01"/>
    <n v="25"/>
    <n v="1"/>
    <n v="41958.239999999998"/>
    <n v="41958.239999999998"/>
    <n v="0"/>
    <n v="16783.295999999998"/>
    <x v="0"/>
  </r>
  <r>
    <s v="       106511"/>
    <s v="106511"/>
    <s v="       102432"/>
    <s v="UPS APC SMART 1000(SERVER"/>
    <x v="2"/>
    <s v="19.02.03"/>
    <s v="01.03.03"/>
    <n v="25"/>
    <n v="1"/>
    <n v="2559.33"/>
    <n v="2559.33"/>
    <n v="0"/>
    <n v="1023.732"/>
    <x v="0"/>
  </r>
  <r>
    <s v="       106513"/>
    <s v="106513"/>
    <s v="       102195"/>
    <s v="STOLAC UREDSKI"/>
    <x v="0"/>
    <s v="30.04.14"/>
    <s v="01.05.14"/>
    <n v="12.5"/>
    <n v="1"/>
    <n v="735.12"/>
    <n v="612.6"/>
    <n v="122.52"/>
    <n v="294.048"/>
    <x v="0"/>
  </r>
  <r>
    <s v="       106514"/>
    <s v="106514"/>
    <s v="       101354"/>
    <s v="PORTREPLIKATOR HP*PA286A"/>
    <x v="1"/>
    <s v="14.09.05"/>
    <s v="01.10.05"/>
    <n v="25"/>
    <n v="0"/>
    <n v="0"/>
    <n v="0"/>
    <n v="0"/>
    <n v="0"/>
    <x v="1"/>
  </r>
  <r>
    <s v="       106515"/>
    <s v="106515"/>
    <s v="       100844"/>
    <s v="NUMERATOR OSA*P-TOUCH"/>
    <x v="1"/>
    <s v="01.02.05"/>
    <s v="01.03.05"/>
    <n v="20"/>
    <n v="1"/>
    <n v="2220.4"/>
    <n v="2220.4"/>
    <n v="0"/>
    <n v="888.16000000000008"/>
    <x v="0"/>
  </r>
  <r>
    <s v="       106516"/>
    <s v="106516"/>
    <s v="       101557"/>
    <s v="RAČUNALO DELL*S (MZ)"/>
    <x v="2"/>
    <s v="17.03.03"/>
    <s v="01.04.03"/>
    <n v="25"/>
    <n v="1"/>
    <n v="27726.420000000002"/>
    <n v="27726.420000000002"/>
    <n v="0"/>
    <n v="11090.568000000001"/>
    <x v="0"/>
  </r>
  <r>
    <s v="       106517"/>
    <s v="106517"/>
    <s v="       101521"/>
    <s v="RAČ.INTEL GMA3100*2,66GHz"/>
    <x v="2"/>
    <s v="29.10.08"/>
    <s v="01.11.08"/>
    <n v="25"/>
    <n v="1"/>
    <n v="6026.8"/>
    <n v="6026.8"/>
    <n v="0"/>
    <n v="2410.7200000000003"/>
    <x v="0"/>
  </r>
  <r>
    <s v="       106518"/>
    <s v="106518"/>
    <s v="       101834"/>
    <s v="STALAK ZA MONITOR PA507A"/>
    <x v="2"/>
    <s v="20.01.09"/>
    <s v="01.02.09"/>
    <n v="25"/>
    <n v="1"/>
    <n v="750.67"/>
    <n v="750.67"/>
    <n v="0"/>
    <n v="300.26799999999997"/>
    <x v="0"/>
  </r>
  <r>
    <s v="       106520"/>
    <s v="106520"/>
    <s v="       102431"/>
    <s v="UPS APC-UREĐ.ZA TRAJNO NA"/>
    <x v="1"/>
    <s v="14.02.01"/>
    <s v="01.03.01"/>
    <n v="25"/>
    <n v="1"/>
    <n v="3927"/>
    <n v="3927"/>
    <n v="0"/>
    <n v="1570.8000000000002"/>
    <x v="0"/>
  </r>
  <r>
    <s v="       106521"/>
    <s v="106521"/>
    <s v="       101150"/>
    <s v="ORMARIĆ UZ PISAĆI STOL"/>
    <x v="0"/>
    <s v="01.01.97"/>
    <s v="01.02.97"/>
    <n v="12.5"/>
    <n v="1"/>
    <n v="339.13"/>
    <n v="339.13"/>
    <n v="0"/>
    <n v="135.65200000000002"/>
    <x v="0"/>
  </r>
  <r>
    <s v="       106522"/>
    <s v="106522"/>
    <s v="       101983"/>
    <s v="STOL PISAĆI S LADICAMA"/>
    <x v="0"/>
    <s v="01.01.97"/>
    <s v="01.02.97"/>
    <n v="12.5"/>
    <n v="1"/>
    <n v="282.68"/>
    <n v="282.68"/>
    <n v="0"/>
    <n v="113.072"/>
    <x v="0"/>
  </r>
  <r>
    <s v="       106524"/>
    <s v="106524"/>
    <s v="       100630"/>
    <s v="MONITOR 22&quot; DELL"/>
    <x v="2"/>
    <s v="23.09.14"/>
    <s v="01.10.14"/>
    <n v="25"/>
    <n v="1"/>
    <n v="1341.25"/>
    <n v="1341.25"/>
    <n v="0"/>
    <n v="536.5"/>
    <x v="0"/>
  </r>
  <r>
    <s v="       106525"/>
    <s v="106525"/>
    <s v="       100695"/>
    <s v="MONITOR LCD 24&quot;"/>
    <x v="2"/>
    <s v="07.06.11"/>
    <s v="01.07.11"/>
    <n v="25"/>
    <n v="1"/>
    <n v="1795.78"/>
    <n v="1795.78"/>
    <n v="0"/>
    <n v="718.31200000000001"/>
    <x v="0"/>
  </r>
  <r>
    <s v="       106526"/>
    <s v="106526"/>
    <s v="       100126"/>
    <s v="DISK PRIJEN.ZA BACKUP"/>
    <x v="1"/>
    <s v="02.01.05"/>
    <s v="01.02.05"/>
    <n v="25"/>
    <n v="1"/>
    <n v="934.76"/>
    <n v="934.76"/>
    <n v="0"/>
    <n v="373.904"/>
    <x v="0"/>
  </r>
  <r>
    <s v="       106528"/>
    <s v="106528"/>
    <s v="       101549"/>
    <s v="RAČUNALO  PENTIUM 4"/>
    <x v="2"/>
    <s v="18.07.03"/>
    <s v="01.08.03"/>
    <n v="25"/>
    <n v="0"/>
    <n v="0"/>
    <n v="0"/>
    <n v="0"/>
    <n v="0"/>
    <x v="1"/>
  </r>
  <r>
    <s v="       106529"/>
    <s v="106529"/>
    <s v="       101665"/>
    <s v="REGAL ZA TEŠKI TERET"/>
    <x v="1"/>
    <s v="10.07.04"/>
    <s v="01.08.04"/>
    <n v="12.5"/>
    <n v="1"/>
    <n v="412"/>
    <n v="412"/>
    <n v="0"/>
    <n v="164.8"/>
    <x v="0"/>
  </r>
  <r>
    <s v="       106531"/>
    <s v="106531"/>
    <s v="       101175"/>
    <s v="PC Preklopnik D-LiNK DKVM"/>
    <x v="1"/>
    <s v="11.03.08"/>
    <s v="01.04.08"/>
    <n v="25"/>
    <n v="0"/>
    <n v="0"/>
    <n v="0"/>
    <n v="0"/>
    <n v="0"/>
    <x v="1"/>
  </r>
  <r>
    <s v="       106535"/>
    <s v="106535"/>
    <s v="       101343"/>
    <s v="PORT REPLIKATOR BASIC 488"/>
    <x v="1"/>
    <s v="05.07.07"/>
    <s v="01.08.07"/>
    <n v="25"/>
    <n v="0"/>
    <n v="0"/>
    <n v="0"/>
    <n v="0"/>
    <n v="0"/>
    <x v="1"/>
  </r>
  <r>
    <s v="       106544"/>
    <s v="106544"/>
    <s v="       101602"/>
    <s v="RAČUNALO MGSW Education"/>
    <x v="2"/>
    <s v="12.10.07"/>
    <s v="01.11.07"/>
    <n v="25"/>
    <n v="0"/>
    <n v="0"/>
    <n v="0"/>
    <n v="0"/>
    <n v="0"/>
    <x v="1"/>
  </r>
  <r>
    <s v="       106545"/>
    <s v="106545"/>
    <s v="       102219"/>
    <s v="STOLAC UREDSKI*MG-10118H"/>
    <x v="0"/>
    <s v="29.05.12"/>
    <s v="01.06.12"/>
    <n v="12.5"/>
    <n v="0"/>
    <n v="0"/>
    <n v="0"/>
    <n v="0"/>
    <n v="0"/>
    <x v="1"/>
  </r>
  <r>
    <s v="       106558"/>
    <s v="106558"/>
    <s v="       101504"/>
    <s v="RAČ.INTEL 7500(SERVER)"/>
    <x v="2"/>
    <s v="19.02.03"/>
    <s v="01.03.03"/>
    <n v="25"/>
    <n v="1"/>
    <n v="31091.58"/>
    <n v="31091.58"/>
    <n v="0"/>
    <n v="12436.632000000001"/>
    <x v="0"/>
  </r>
  <r>
    <s v="       106559"/>
    <s v="106559"/>
    <s v="       101504"/>
    <s v="RAČ.INTEL 7500(SERVER)"/>
    <x v="2"/>
    <s v="04.03.03"/>
    <s v="01.04.03"/>
    <n v="25"/>
    <n v="1"/>
    <n v="21697.040000000001"/>
    <n v="21697.040000000001"/>
    <n v="0"/>
    <n v="8678.8160000000007"/>
    <x v="0"/>
  </r>
  <r>
    <s v="       106573"/>
    <s v="106573"/>
    <s v="       101720"/>
    <s v="SERVER R720XD"/>
    <x v="2"/>
    <s v="27.12.13"/>
    <s v="01.01.14"/>
    <n v="25"/>
    <n v="1"/>
    <n v="41815.910000000003"/>
    <n v="41815.910000000003"/>
    <n v="0"/>
    <n v="16726.364000000001"/>
    <x v="0"/>
  </r>
  <r>
    <s v="       106574"/>
    <s v="106574"/>
    <s v="       100839"/>
    <s v="NUMERATOR BROTHER QL700YJ"/>
    <x v="1"/>
    <s v="07.06.13"/>
    <s v="01.07.13"/>
    <n v="20"/>
    <n v="1"/>
    <n v="1081.5"/>
    <n v="1081.5"/>
    <n v="0"/>
    <n v="432.6"/>
    <x v="0"/>
  </r>
  <r>
    <s v="       106576"/>
    <s v="106576"/>
    <s v="       102433"/>
    <s v="UPS APC SMT2200I"/>
    <x v="1"/>
    <s v="18.11.11"/>
    <s v="01.12.11"/>
    <n v="25"/>
    <n v="0"/>
    <n v="0"/>
    <n v="0"/>
    <n v="0"/>
    <n v="0"/>
    <x v="1"/>
  </r>
  <r>
    <s v="       106577"/>
    <s v="106577"/>
    <s v="       102433"/>
    <s v="UPS APC SMT2200I"/>
    <x v="1"/>
    <s v="18.11.11"/>
    <s v="01.12.11"/>
    <n v="25"/>
    <n v="0"/>
    <n v="0"/>
    <n v="0"/>
    <n v="0"/>
    <n v="0"/>
    <x v="1"/>
  </r>
  <r>
    <s v="       106578"/>
    <s v="106578"/>
    <s v="       102435"/>
    <s v="UPS MGE 1400Watts"/>
    <x v="1"/>
    <s v="17.11.08"/>
    <s v="01.12.08"/>
    <n v="25"/>
    <n v="0"/>
    <n v="0"/>
    <n v="0"/>
    <n v="0"/>
    <n v="0"/>
    <x v="1"/>
  </r>
  <r>
    <s v="       106580"/>
    <s v="106580"/>
    <s v="       101356"/>
    <s v="PORTREPLIKATOR VB043AA"/>
    <x v="1"/>
    <s v="03.06.11"/>
    <s v="01.07.11"/>
    <n v="25"/>
    <n v="0"/>
    <n v="0"/>
    <n v="0"/>
    <n v="0"/>
    <n v="0"/>
    <x v="1"/>
  </r>
  <r>
    <s v="       106582"/>
    <s v="106582"/>
    <s v="       101718"/>
    <s v="SERVER HP PROLIANT DL320G"/>
    <x v="2"/>
    <s v="04.11.10"/>
    <s v="01.12.10"/>
    <n v="25"/>
    <n v="1"/>
    <n v="16851.36"/>
    <n v="16851.36"/>
    <n v="0"/>
    <n v="6740.5440000000008"/>
    <x v="0"/>
  </r>
  <r>
    <s v="       106584"/>
    <s v="106584"/>
    <s v="       101345"/>
    <s v="PORT REPLIKATOR BASIC488A"/>
    <x v="1"/>
    <s v="30.04.08"/>
    <s v="01.05.08"/>
    <n v="25"/>
    <n v="0"/>
    <n v="0"/>
    <n v="0"/>
    <n v="0"/>
    <n v="0"/>
    <x v="1"/>
  </r>
  <r>
    <s v="       106585"/>
    <s v="106585"/>
    <s v="       100770"/>
    <s v="NOTEBO.HP 6710bSCNU81024W"/>
    <x v="2"/>
    <s v="30.04.08"/>
    <s v="01.05.08"/>
    <n v="25"/>
    <n v="0"/>
    <n v="0"/>
    <n v="0"/>
    <n v="0"/>
    <n v="0"/>
    <x v="1"/>
  </r>
  <r>
    <s v="       106590"/>
    <s v="106590"/>
    <s v="       100711"/>
    <s v="MONITOR SAMSUNG 17&quot; 740B"/>
    <x v="2"/>
    <s v="12.10.07"/>
    <s v="01.11.07"/>
    <n v="25"/>
    <n v="0"/>
    <n v="0"/>
    <n v="0"/>
    <n v="0"/>
    <n v="0"/>
    <x v="1"/>
  </r>
  <r>
    <s v="       106594"/>
    <s v="106594"/>
    <s v="       101602"/>
    <s v="RAČUNALO MGSW Education"/>
    <x v="2"/>
    <s v="12.10.07"/>
    <s v="01.11.07"/>
    <n v="25"/>
    <n v="0"/>
    <n v="0"/>
    <n v="0"/>
    <n v="0"/>
    <n v="0"/>
    <x v="1"/>
  </r>
  <r>
    <s v="       106602"/>
    <s v="106602"/>
    <s v="       100622"/>
    <s v="MONI.LCD PHILIPS 17&quot;170S"/>
    <x v="1"/>
    <s v="05.04.05"/>
    <s v="01.05.05"/>
    <n v="25"/>
    <n v="0"/>
    <n v="0"/>
    <n v="0"/>
    <n v="0"/>
    <n v="0"/>
    <x v="1"/>
  </r>
  <r>
    <s v="       106607"/>
    <s v="106607"/>
    <s v="       101665"/>
    <s v="REGAL ZA TEŠKI TERET"/>
    <x v="1"/>
    <s v="10.07.04"/>
    <s v="01.08.04"/>
    <n v="12.5"/>
    <n v="1"/>
    <n v="412"/>
    <n v="412"/>
    <n v="0"/>
    <n v="164.8"/>
    <x v="0"/>
  </r>
  <r>
    <s v="       106608"/>
    <s v="106608"/>
    <s v="       101550"/>
    <s v="RAČUNALO  PENTIUM 4(SERVE"/>
    <x v="2"/>
    <s v="08.09.03"/>
    <s v="01.10.03"/>
    <n v="25"/>
    <n v="1"/>
    <n v="12168.460000000001"/>
    <n v="12168.460000000001"/>
    <n v="0"/>
    <n v="4867.3840000000009"/>
    <x v="0"/>
  </r>
  <r>
    <s v="       106610"/>
    <s v="106610"/>
    <s v="       102085"/>
    <s v="STOL SA MET. NOGAMA"/>
    <x v="0"/>
    <s v="01.01.97"/>
    <s v="01.02.97"/>
    <n v="12.5"/>
    <n v="0"/>
    <n v="0"/>
    <n v="0"/>
    <n v="0"/>
    <n v="0"/>
    <x v="1"/>
  </r>
  <r>
    <s v="       106611"/>
    <s v="106611"/>
    <s v="       102274"/>
    <s v="STOLICA S NASLONOM ŠTOF"/>
    <x v="0"/>
    <s v="01.01.97"/>
    <s v="01.02.97"/>
    <n v="12.5"/>
    <n v="0"/>
    <n v="0"/>
    <n v="0"/>
    <n v="0"/>
    <n v="0"/>
    <x v="1"/>
  </r>
  <r>
    <s v="       106612"/>
    <s v="106612"/>
    <s v="       101761"/>
    <s v="Softw.ABBYY Recognition S"/>
    <x v="3"/>
    <s v="13.06.14"/>
    <s v="01.07.14"/>
    <n v="25"/>
    <n v="1"/>
    <n v="16233.75"/>
    <n v="16233.75"/>
    <n v="0"/>
    <n v="6493.5"/>
    <x v="0"/>
  </r>
  <r>
    <s v="       106614"/>
    <s v="106614"/>
    <s v="       101716"/>
    <s v="SERVER DELLT PET110"/>
    <x v="2"/>
    <s v="07.06.11"/>
    <s v="01.07.11"/>
    <n v="25"/>
    <n v="1"/>
    <n v="6374.89"/>
    <n v="6374.89"/>
    <n v="0"/>
    <n v="2549.9560000000001"/>
    <x v="0"/>
  </r>
  <r>
    <s v="       106620"/>
    <s v="106620"/>
    <s v="       101606"/>
    <s v="Računalo MSGW Infinity sp"/>
    <x v="2"/>
    <s v="19.05.15"/>
    <s v="01.06.15"/>
    <n v="25"/>
    <n v="1"/>
    <n v="4810.3599999999997"/>
    <n v="4810.3599999999997"/>
    <n v="0"/>
    <n v="1924.144"/>
    <x v="0"/>
  </r>
  <r>
    <s v="       106621"/>
    <s v="106621"/>
    <s v="       102218"/>
    <s v="STOLAC UREDSKI*EACX-176H0"/>
    <x v="0"/>
    <s v="29.05.12"/>
    <s v="01.06.12"/>
    <n v="12.5"/>
    <n v="0"/>
    <n v="0"/>
    <n v="0"/>
    <n v="0"/>
    <n v="0"/>
    <x v="1"/>
  </r>
  <r>
    <s v="       106623"/>
    <s v="106623"/>
    <s v="       100650"/>
    <s v="MONITOR 24&quot; DELL P2412H"/>
    <x v="2"/>
    <s v="08.05.12"/>
    <s v="01.06.12"/>
    <n v="25"/>
    <n v="1"/>
    <n v="1574.71"/>
    <n v="1574.71"/>
    <n v="0"/>
    <n v="629.88400000000001"/>
    <x v="0"/>
  </r>
  <r>
    <s v="       106625"/>
    <s v="106625"/>
    <s v="       101128"/>
    <s v="ORMARIĆ S LADICAMA"/>
    <x v="0"/>
    <s v="01.01.97"/>
    <s v="01.02.97"/>
    <n v="12.5"/>
    <n v="1"/>
    <n v="339.14"/>
    <n v="339.14"/>
    <n v="0"/>
    <n v="135.65600000000001"/>
    <x v="0"/>
  </r>
  <r>
    <s v="       106626"/>
    <s v="106626"/>
    <s v="       102594"/>
    <s v="VJEŠALICA LIPA-CRNA"/>
    <x v="1"/>
    <s v="25.11.08"/>
    <s v="01.12.08"/>
    <n v="12.5"/>
    <n v="1"/>
    <n v="359.90000000000003"/>
    <n v="359.90000000000003"/>
    <n v="0"/>
    <n v="143.96"/>
    <x v="0"/>
  </r>
  <r>
    <s v="       106627"/>
    <s v="106627"/>
    <s v="       101128"/>
    <s v="ORMARIĆ S LADICAMA"/>
    <x v="0"/>
    <s v="01.01.97"/>
    <s v="01.02.97"/>
    <n v="12.5"/>
    <n v="1"/>
    <n v="565.22"/>
    <n v="565.22"/>
    <n v="0"/>
    <n v="226.08800000000002"/>
    <x v="0"/>
  </r>
  <r>
    <s v="       106631"/>
    <s v="106631"/>
    <s v="       102478"/>
    <s v="UREĐ.ZA SATELITSKO POZICI"/>
    <x v="1"/>
    <s v="31.12.12"/>
    <s v="01.01.13"/>
    <n v="20"/>
    <n v="1"/>
    <n v="27530.53"/>
    <n v="27530.53"/>
    <n v="0"/>
    <n v="11012.212"/>
    <x v="0"/>
  </r>
  <r>
    <s v="       106639"/>
    <s v="106639"/>
    <s v="       100642"/>
    <s v="MONITOR 23&quot; HP LED LA2306"/>
    <x v="2"/>
    <s v="04.04.13"/>
    <s v="01.05.13"/>
    <n v="25"/>
    <n v="1"/>
    <n v="1521.25"/>
    <n v="1521.25"/>
    <n v="0"/>
    <n v="608.5"/>
    <x v="0"/>
  </r>
  <r>
    <s v="       106640"/>
    <s v="106640"/>
    <s v="       100173"/>
    <s v="FOTELJA KLUB NISKA CRNA"/>
    <x v="0"/>
    <s v="18.11.08"/>
    <s v="01.12.08"/>
    <n v="12.5"/>
    <n v="1"/>
    <n v="1149.8500000000001"/>
    <n v="1149.8500000000001"/>
    <n v="0"/>
    <n v="459.94000000000005"/>
    <x v="0"/>
  </r>
  <r>
    <s v="       106641"/>
    <s v="106641"/>
    <s v="       100859"/>
    <s v="ORMAR 100x64x150 S KLIZN."/>
    <x v="0"/>
    <s v="18.11.08"/>
    <s v="01.12.08"/>
    <n v="12.5"/>
    <n v="1"/>
    <n v="1964.2"/>
    <n v="1964.2"/>
    <n v="0"/>
    <n v="785.68000000000006"/>
    <x v="0"/>
  </r>
  <r>
    <s v="       106642"/>
    <s v="106642"/>
    <s v="       102034"/>
    <s v="STOL RADNI 220x75x75+LAD."/>
    <x v="0"/>
    <s v="18.11.08"/>
    <s v="01.12.08"/>
    <n v="12.5"/>
    <n v="1"/>
    <n v="10967.800000000001"/>
    <n v="10967.800000000001"/>
    <n v="0"/>
    <n v="4387.1200000000008"/>
    <x v="0"/>
  </r>
  <r>
    <s v="       106643"/>
    <s v="106643"/>
    <s v="       101559"/>
    <s v="RAČUNALO ELITE 7500"/>
    <x v="2"/>
    <s v="17.10.13"/>
    <s v="01.11.13"/>
    <n v="25"/>
    <n v="1"/>
    <n v="7093.75"/>
    <n v="7093.75"/>
    <n v="0"/>
    <n v="2837.5"/>
    <x v="0"/>
  </r>
  <r>
    <s v="       106644"/>
    <s v="106644"/>
    <s v="       100173"/>
    <s v="FOTELJA KLUB NISKA CRNA"/>
    <x v="0"/>
    <s v="18.11.08"/>
    <s v="01.12.08"/>
    <n v="12.5"/>
    <n v="1"/>
    <n v="1149.8500000000001"/>
    <n v="1149.8500000000001"/>
    <n v="0"/>
    <n v="459.94000000000005"/>
    <x v="0"/>
  </r>
  <r>
    <s v="       106645"/>
    <s v="106645"/>
    <s v="       100189"/>
    <s v="FOTELJA SKAJ"/>
    <x v="0"/>
    <s v="10.10.03"/>
    <s v="01.11.03"/>
    <n v="12.5"/>
    <n v="1"/>
    <n v="626.98"/>
    <n v="626.98"/>
    <n v="0"/>
    <n v="250.79200000000003"/>
    <x v="0"/>
  </r>
  <r>
    <s v="       106646"/>
    <s v="106646"/>
    <s v="       101253"/>
    <s v="PISAĆ LASERJET 1300"/>
    <x v="1"/>
    <s v="13.12.04"/>
    <s v="01.01.05"/>
    <n v="25"/>
    <n v="1"/>
    <n v="2613.2400000000002"/>
    <n v="2613.2400000000002"/>
    <n v="0"/>
    <n v="1045.296"/>
    <x v="0"/>
  </r>
  <r>
    <s v="       106647"/>
    <s v="106647"/>
    <s v="       102033"/>
    <s v="STOL RADNI 220x75x75"/>
    <x v="0"/>
    <s v="18.11.08"/>
    <s v="01.12.08"/>
    <n v="12.5"/>
    <n v="1"/>
    <n v="10967.800000000001"/>
    <n v="10967.800000000001"/>
    <n v="0"/>
    <n v="4387.1200000000008"/>
    <x v="0"/>
  </r>
  <r>
    <s v="       106648"/>
    <s v="106648"/>
    <s v="       101128"/>
    <s v="ORMARIĆ S LADICAMA"/>
    <x v="0"/>
    <s v="01.01.97"/>
    <s v="01.02.97"/>
    <n v="12.5"/>
    <n v="1"/>
    <n v="565.22"/>
    <n v="565.22"/>
    <n v="0"/>
    <n v="226.08800000000002"/>
    <x v="0"/>
  </r>
  <r>
    <s v="       106650"/>
    <s v="106650"/>
    <s v="       101602"/>
    <s v="RAČUNALO MGSW Education"/>
    <x v="2"/>
    <s v="12.10.07"/>
    <s v="01.11.07"/>
    <n v="25"/>
    <n v="1"/>
    <n v="5099.75"/>
    <n v="5099.75"/>
    <n v="0"/>
    <n v="2039.9"/>
    <x v="0"/>
  </r>
  <r>
    <s v="       106651"/>
    <s v="106651"/>
    <s v="       102062"/>
    <s v="STOL RADNI S LADICAMA"/>
    <x v="0"/>
    <s v="01.01.97"/>
    <s v="01.02.97"/>
    <n v="12.5"/>
    <n v="1"/>
    <n v="84.710000000000008"/>
    <n v="84.710000000000008"/>
    <n v="0"/>
    <n v="33.884000000000007"/>
    <x v="0"/>
  </r>
  <r>
    <s v="       106652"/>
    <s v="106652"/>
    <s v="       100616"/>
    <s v="MON.LCD 17&quot;SAMSUNG/KING"/>
    <x v="1"/>
    <s v="09.10.06"/>
    <s v="01.11.06"/>
    <n v="25"/>
    <n v="1"/>
    <n v="1700"/>
    <n v="1700"/>
    <n v="0"/>
    <n v="680"/>
    <x v="0"/>
  </r>
  <r>
    <s v="       106655"/>
    <s v="106655"/>
    <s v="       100859"/>
    <s v="ORMAR 100x64x150 S KLIZN."/>
    <x v="0"/>
    <s v="18.11.08"/>
    <s v="01.12.08"/>
    <n v="12.5"/>
    <n v="1"/>
    <n v="1964.2"/>
    <n v="1964.2"/>
    <n v="0"/>
    <n v="785.68000000000006"/>
    <x v="0"/>
  </r>
  <r>
    <s v="       107002"/>
    <s v="107002"/>
    <s v="       102167"/>
    <s v="STOLAC PLASTIČNI SMEĐI **"/>
    <x v="0"/>
    <s v="13.11.06"/>
    <s v="01.12.06"/>
    <n v="12.5"/>
    <n v="1"/>
    <n v="318.91000000000003"/>
    <n v="318.91000000000003"/>
    <n v="0"/>
    <n v="127.56400000000002"/>
    <x v="0"/>
  </r>
  <r>
    <s v="       107003"/>
    <s v="107003"/>
    <s v="       102167"/>
    <s v="STOLAC PLASTIČNI SMEĐI **"/>
    <x v="0"/>
    <s v="13.11.06"/>
    <s v="01.12.06"/>
    <n v="12.5"/>
    <n v="1"/>
    <n v="318.91000000000003"/>
    <n v="318.91000000000003"/>
    <n v="0"/>
    <n v="127.56400000000002"/>
    <x v="0"/>
  </r>
  <r>
    <s v="       107004"/>
    <s v="107004"/>
    <s v="       102167"/>
    <s v="STOLAC PLASTIČNI SMEĐI **"/>
    <x v="0"/>
    <s v="13.11.06"/>
    <s v="01.12.06"/>
    <n v="12.5"/>
    <n v="1"/>
    <n v="318.91000000000003"/>
    <n v="318.91000000000003"/>
    <n v="0"/>
    <n v="127.56400000000002"/>
    <x v="0"/>
  </r>
  <r>
    <s v="       107005"/>
    <s v="107005"/>
    <s v="       102167"/>
    <s v="STOLAC PLASTIČNI SMEĐI **"/>
    <x v="0"/>
    <s v="13.11.06"/>
    <s v="01.12.06"/>
    <n v="12.5"/>
    <n v="1"/>
    <n v="318.91000000000003"/>
    <n v="318.91000000000003"/>
    <n v="0"/>
    <n v="127.56400000000002"/>
    <x v="0"/>
  </r>
  <r>
    <s v="       107006"/>
    <s v="107006"/>
    <s v="       102167"/>
    <s v="STOLAC PLASTIČNI SMEĐI **"/>
    <x v="0"/>
    <s v="13.11.06"/>
    <s v="01.12.06"/>
    <n v="12.5"/>
    <n v="1"/>
    <n v="318.91000000000003"/>
    <n v="318.91000000000003"/>
    <n v="0"/>
    <n v="127.56400000000002"/>
    <x v="0"/>
  </r>
  <r>
    <s v="       107008"/>
    <s v="107008"/>
    <s v="       102166"/>
    <s v="STOLAC PLASTIČNI SMEĐI"/>
    <x v="0"/>
    <s v="13.11.06"/>
    <s v="01.12.06"/>
    <n v="12.5"/>
    <n v="1"/>
    <n v="318.91000000000003"/>
    <n v="318.91000000000003"/>
    <n v="0"/>
    <n v="127.56400000000002"/>
    <x v="0"/>
  </r>
  <r>
    <s v="       107009"/>
    <s v="107009"/>
    <s v="       102166"/>
    <s v="STOLAC PLASTIČNI SMEĐI"/>
    <x v="0"/>
    <s v="13.11.06"/>
    <s v="01.12.06"/>
    <n v="12.5"/>
    <n v="1"/>
    <n v="318.91000000000003"/>
    <n v="318.91000000000003"/>
    <n v="0"/>
    <n v="127.56400000000002"/>
    <x v="0"/>
  </r>
  <r>
    <s v="       107010"/>
    <s v="107010"/>
    <s v="       102294"/>
    <s v="STOLIĆ KLUB 120x60x45"/>
    <x v="0"/>
    <s v="30.09.09"/>
    <s v="01.10.09"/>
    <n v="12.5"/>
    <n v="1"/>
    <n v="940.95"/>
    <n v="940.95"/>
    <n v="0"/>
    <n v="376.38000000000005"/>
    <x v="0"/>
  </r>
  <r>
    <s v="       107012"/>
    <s v="107012"/>
    <s v="       101281"/>
    <s v="PLOČA ŠKOLSKA ZELENA"/>
    <x v="1"/>
    <s v="01.01.97"/>
    <s v="01.02.97"/>
    <n v="12.5"/>
    <n v="1"/>
    <n v="1387.49"/>
    <n v="1387.49"/>
    <n v="0"/>
    <n v="554.99599999999998"/>
    <x v="0"/>
  </r>
  <r>
    <s v="       107018"/>
    <s v="107018"/>
    <s v="       101201"/>
    <s v="PISAČ-KODA*GK420t"/>
    <x v="1"/>
    <s v="15.03.11"/>
    <s v="01.04.11"/>
    <n v="20"/>
    <n v="1"/>
    <n v="3271.8"/>
    <n v="3271.8"/>
    <n v="0"/>
    <n v="1308.7200000000003"/>
    <x v="0"/>
  </r>
  <r>
    <s v="       107020"/>
    <s v="107020"/>
    <s v="       101085"/>
    <s v="ORMAR ZA RAČUNALO NA KOTA"/>
    <x v="0"/>
    <s v="22.07.14"/>
    <s v="01.08.14"/>
    <n v="12.5"/>
    <n v="1"/>
    <n v="1825"/>
    <n v="1463.83"/>
    <n v="361.17"/>
    <n v="730"/>
    <x v="0"/>
  </r>
  <r>
    <s v="       107021"/>
    <s v="107021"/>
    <s v="       102172"/>
    <s v="STOLAC RADNI S CRNOM TKAN"/>
    <x v="0"/>
    <s v="23.12.08"/>
    <s v="01.01.09"/>
    <n v="12.5"/>
    <n v="1"/>
    <n v="972.95"/>
    <n v="972.95"/>
    <n v="0"/>
    <n v="389.18000000000006"/>
    <x v="0"/>
  </r>
  <r>
    <s v="       107022"/>
    <s v="107022"/>
    <s v="       100878"/>
    <s v="ORMAR 74x45x210"/>
    <x v="0"/>
    <s v="18.11.08"/>
    <s v="01.12.08"/>
    <n v="12.5"/>
    <n v="1"/>
    <n v="2476.6"/>
    <n v="2476.6"/>
    <n v="0"/>
    <n v="990.64"/>
    <x v="0"/>
  </r>
  <r>
    <s v="       107023"/>
    <s v="107023"/>
    <s v="       100991"/>
    <s v="ORMAR SA 6 LADICA"/>
    <x v="0"/>
    <s v="21.05.13"/>
    <s v="01.06.13"/>
    <n v="12.5"/>
    <n v="1"/>
    <n v="4160"/>
    <n v="3943.33"/>
    <n v="216.67000000000002"/>
    <n v="1664"/>
    <x v="0"/>
  </r>
  <r>
    <s v="       107024"/>
    <s v="107024"/>
    <s v="       100996"/>
    <s v="ORMAR SA STAKL.VRATIMA NI"/>
    <x v="0"/>
    <s v="18.11.08"/>
    <s v="01.12.08"/>
    <n v="12.5"/>
    <n v="1"/>
    <n v="26977.25"/>
    <n v="26977.25"/>
    <n v="0"/>
    <n v="10790.900000000001"/>
    <x v="0"/>
  </r>
  <r>
    <s v="       107025"/>
    <s v="107025"/>
    <s v="       102506"/>
    <s v="USISIVAČ EL.LUX 2035"/>
    <x v="1"/>
    <s v="15.11.05"/>
    <s v="01.12.05"/>
    <n v="20"/>
    <n v="1"/>
    <n v="899"/>
    <n v="899"/>
    <n v="0"/>
    <n v="359.6"/>
    <x v="0"/>
  </r>
  <r>
    <s v="       107026"/>
    <s v="107026"/>
    <s v="       100026"/>
    <s v="APARAT VATROGASNI CO2 10"/>
    <x v="1"/>
    <s v="02.03.05"/>
    <s v="01.04.05"/>
    <n v="20"/>
    <n v="1"/>
    <n v="1720.2"/>
    <n v="1720.2"/>
    <n v="0"/>
    <n v="688.08"/>
    <x v="0"/>
  </r>
  <r>
    <s v="       107027"/>
    <s v="107027"/>
    <s v="       100403"/>
    <s v="KOLICA ZA PRIJEVOZ KNJIG"/>
    <x v="1"/>
    <s v="01.01.97"/>
    <s v="01.02.97"/>
    <n v="12.5"/>
    <n v="1"/>
    <n v="1386.38"/>
    <n v="1386.38"/>
    <n v="0"/>
    <n v="554.55200000000002"/>
    <x v="0"/>
  </r>
  <r>
    <s v="       107028"/>
    <s v="107028"/>
    <s v="       100621"/>
    <s v="MONI.LCD PHILIPS 17&quot; 170S"/>
    <x v="1"/>
    <s v="05.04.05"/>
    <s v="01.05.05"/>
    <n v="25"/>
    <n v="1"/>
    <n v="2682.78"/>
    <n v="2682.78"/>
    <n v="0"/>
    <n v="1073.1120000000001"/>
    <x v="0"/>
  </r>
  <r>
    <s v="       107029"/>
    <s v="107029"/>
    <s v="       100209"/>
    <s v="FOTOAPARAT CANON 1000D"/>
    <x v="0"/>
    <s v="11.05.15"/>
    <s v="01.06.15"/>
    <n v="20"/>
    <n v="1"/>
    <n v="3497.9900000000002"/>
    <n v="3497.9900000000002"/>
    <n v="0"/>
    <n v="1399.1960000000001"/>
    <x v="0"/>
  </r>
  <r>
    <s v="       107030"/>
    <s v="107030"/>
    <s v="       102295"/>
    <s v="STOLIĆ KLUB 120x60x45 **"/>
    <x v="0"/>
    <s v="30.09.09"/>
    <s v="01.10.09"/>
    <n v="12.5"/>
    <n v="1"/>
    <n v="940.95"/>
    <n v="940.95"/>
    <n v="0"/>
    <n v="376.38000000000005"/>
    <x v="0"/>
  </r>
  <r>
    <s v="       107031"/>
    <s v="107031"/>
    <s v="       101118"/>
    <s v="ORMARIĆ OGLASNI TRODJELNI"/>
    <x v="0"/>
    <s v="29.02.08"/>
    <s v="01.03.08"/>
    <n v="12.5"/>
    <n v="1"/>
    <n v="3736.6"/>
    <n v="3736.6"/>
    <n v="0"/>
    <n v="1494.64"/>
    <x v="0"/>
  </r>
  <r>
    <s v="       107032"/>
    <s v="107032"/>
    <s v="       100402"/>
    <s v="KOLICA ZA ČIŠĆENJE S POST"/>
    <x v="1"/>
    <s v="30.01.07"/>
    <s v="01.02.07"/>
    <n v="20"/>
    <n v="1"/>
    <n v="1705.56"/>
    <n v="1705.56"/>
    <n v="0"/>
    <n v="682.22400000000005"/>
    <x v="0"/>
  </r>
  <r>
    <s v="       107033"/>
    <s v="107033"/>
    <s v="       100027"/>
    <s v="APARAT VATROGASNI CO2 5"/>
    <x v="1"/>
    <s v="02.03.05"/>
    <s v="01.04.05"/>
    <n v="20"/>
    <n v="1"/>
    <n v="1329.8"/>
    <n v="1329.8"/>
    <n v="0"/>
    <n v="531.91999999999996"/>
    <x v="0"/>
  </r>
  <r>
    <s v="       107034"/>
    <s v="107034"/>
    <s v="       100838"/>
    <s v="NOŽ ZA HP-PLOTER"/>
    <x v="1"/>
    <s v="10.06.02"/>
    <s v="01.07.02"/>
    <n v="25"/>
    <n v="1"/>
    <n v="7808"/>
    <n v="7808"/>
    <n v="0"/>
    <n v="3123.2000000000003"/>
    <x v="0"/>
  </r>
  <r>
    <s v="       107035"/>
    <s v="107035"/>
    <s v="       101291"/>
    <s v="PLOTER-DESING JET 800HP"/>
    <x v="1"/>
    <s v="08.03.02"/>
    <s v="01.04.02"/>
    <n v="25"/>
    <n v="1"/>
    <n v="56210.28"/>
    <n v="56210.28"/>
    <n v="0"/>
    <n v="22484.112000000001"/>
    <x v="0"/>
  </r>
  <r>
    <s v="       107036"/>
    <s v="107036"/>
    <s v="       101392"/>
    <s v="PROJEKC.PLATNO ELEKTRONIČ"/>
    <x v="1"/>
    <s v="02.11.00"/>
    <s v="01.12.00"/>
    <n v="20"/>
    <n v="1"/>
    <n v="6039"/>
    <n v="6039"/>
    <n v="0"/>
    <n v="2415.6"/>
    <x v="0"/>
  </r>
  <r>
    <s v="       107037"/>
    <s v="107037"/>
    <s v="       101351"/>
    <s v="PORTREPLIKATOR"/>
    <x v="1"/>
    <s v="15.10.13"/>
    <s v="01.11.13"/>
    <n v="25"/>
    <n v="1"/>
    <n v="1680.98"/>
    <n v="1680.98"/>
    <n v="0"/>
    <n v="672.39200000000005"/>
    <x v="0"/>
  </r>
  <r>
    <s v="       107045"/>
    <s v="107045"/>
    <s v="       101781"/>
    <s v="SOFTW.Prog.za naplatu isp"/>
    <x v="3"/>
    <s v="17.07.12"/>
    <s v="01.08.12"/>
    <n v="25"/>
    <n v="1"/>
    <n v="3864.33"/>
    <n v="3864.33"/>
    <n v="0"/>
    <n v="1545.732"/>
    <x v="0"/>
  </r>
  <r>
    <s v="       107046"/>
    <s v="107046"/>
    <s v="       101250"/>
    <s v="PISAČ ZEBRA GC420T"/>
    <x v="1"/>
    <s v="07.12.15"/>
    <s v="01.01.16"/>
    <n v="25"/>
    <n v="1"/>
    <n v="2696.51"/>
    <n v="2696.51"/>
    <n v="0"/>
    <n v="1078.604"/>
    <x v="0"/>
  </r>
  <r>
    <s v="       107050"/>
    <s v="107050"/>
    <s v="       101411"/>
    <s v="PROJEKTOR LCD LP820"/>
    <x v="1"/>
    <s v="29.12.05"/>
    <s v="01.01.06"/>
    <n v="25"/>
    <n v="1"/>
    <n v="31749.280000000002"/>
    <n v="31749.280000000002"/>
    <n v="0"/>
    <n v="12699.712000000001"/>
    <x v="0"/>
  </r>
  <r>
    <s v="       107051"/>
    <s v="107051"/>
    <s v="       101409"/>
    <s v="PROJEKTOR LCD"/>
    <x v="1"/>
    <s v="25.11.03"/>
    <s v="01.12.03"/>
    <n v="25"/>
    <n v="1"/>
    <n v="28421.61"/>
    <n v="28421.61"/>
    <n v="0"/>
    <n v="11368.644"/>
    <x v="0"/>
  </r>
  <r>
    <s v="       107052"/>
    <s v="107052"/>
    <s v="       101294"/>
    <s v="POINT/plaća,drugi doh,OSA"/>
    <x v="1"/>
    <s v="30.09.09"/>
    <s v="01.10.09"/>
    <n v="25"/>
    <n v="1"/>
    <n v="124289.90000000001"/>
    <n v="124289.90000000001"/>
    <n v="0"/>
    <n v="49715.960000000006"/>
    <x v="0"/>
  </r>
  <r>
    <s v="       107053"/>
    <s v="107053"/>
    <s v="       101525"/>
    <s v="RAČ.INTEL PENTIUM 4"/>
    <x v="2"/>
    <s v="29.12.05"/>
    <s v="01.01.06"/>
    <n v="25"/>
    <n v="1"/>
    <n v="7584.74"/>
    <n v="7584.74"/>
    <n v="0"/>
    <n v="3033.8960000000002"/>
    <x v="0"/>
  </r>
  <r>
    <s v="       107068"/>
    <s v="107068"/>
    <s v="       101826"/>
    <s v="ST.ZA PRANJE TVRDIH PODOV"/>
    <x v="1"/>
    <s v="16.01.09"/>
    <s v="01.02.09"/>
    <n v="20"/>
    <n v="1"/>
    <n v="16238.98"/>
    <n v="16238.98"/>
    <n v="0"/>
    <n v="6495.5920000000006"/>
    <x v="0"/>
  </r>
  <r>
    <s v="       107069"/>
    <s v="107069"/>
    <s v="       100893"/>
    <s v="ORMAR BIJELI 280X62X235"/>
    <x v="0"/>
    <s v="27.10.03"/>
    <s v="01.11.03"/>
    <n v="12.5"/>
    <n v="1"/>
    <n v="12300"/>
    <n v="12300"/>
    <n v="0"/>
    <n v="4920"/>
    <x v="0"/>
  </r>
  <r>
    <s v="       107070"/>
    <s v="107070"/>
    <s v="       100893"/>
    <s v="ORMAR BIJELI 280X62X235"/>
    <x v="0"/>
    <s v="27.10.03"/>
    <s v="01.11.03"/>
    <n v="12.5"/>
    <n v="1"/>
    <n v="12300"/>
    <n v="12300"/>
    <n v="0"/>
    <n v="4920"/>
    <x v="0"/>
  </r>
  <r>
    <s v="       107071"/>
    <s v="107071"/>
    <s v="       101023"/>
    <s v="ORMAR UGRADBENIBIJELI"/>
    <x v="0"/>
    <s v="12.12.03"/>
    <s v="01.01.04"/>
    <n v="12.5"/>
    <n v="1"/>
    <n v="12300"/>
    <n v="12300"/>
    <n v="0"/>
    <n v="4920"/>
    <x v="0"/>
  </r>
  <r>
    <s v="       107072"/>
    <s v="107072"/>
    <s v="       100893"/>
    <s v="ORMAR BIJELI 280X62X235"/>
    <x v="0"/>
    <s v="27.10.03"/>
    <s v="01.11.03"/>
    <n v="12.5"/>
    <n v="1"/>
    <n v="12300"/>
    <n v="12300"/>
    <n v="0"/>
    <n v="4920"/>
    <x v="0"/>
  </r>
  <r>
    <s v="       107073"/>
    <s v="107073"/>
    <s v="       100893"/>
    <s v="ORMAR BIJELI 280X62X235"/>
    <x v="0"/>
    <s v="27.10.03"/>
    <s v="01.11.03"/>
    <n v="12.5"/>
    <n v="1"/>
    <n v="12300"/>
    <n v="12300"/>
    <n v="0"/>
    <n v="4920"/>
    <x v="0"/>
  </r>
  <r>
    <s v="       107074"/>
    <s v="107074"/>
    <s v="       102544"/>
    <s v="VIDEONADZOR"/>
    <x v="1"/>
    <s v="07.05.10"/>
    <s v="01.06.10"/>
    <n v="20"/>
    <n v="1"/>
    <n v="8240.06"/>
    <n v="8240.06"/>
    <n v="0"/>
    <n v="3296.0239999999999"/>
    <x v="0"/>
  </r>
  <r>
    <s v="       107075"/>
    <s v="107075"/>
    <s v="       101081"/>
    <s v="ORMAR ZA MODELE KEM.IZLOŠ"/>
    <x v="0"/>
    <s v="16.03.10"/>
    <s v="01.04.10"/>
    <n v="12.5"/>
    <n v="1"/>
    <n v="14071.210000000001"/>
    <n v="14071.210000000001"/>
    <n v="0"/>
    <n v="5628.4840000000004"/>
    <x v="0"/>
  </r>
  <r>
    <s v="       107078"/>
    <s v="107078"/>
    <s v="       100442"/>
    <s v="KUH.ELEMENTI SA SUDOPEROM"/>
    <x v="1"/>
    <s v="16.12.14"/>
    <s v="01.01.15"/>
    <n v="12.5"/>
    <n v="1"/>
    <n v="9886.6"/>
    <n v="7414.9800000000005"/>
    <n v="2471.62"/>
    <n v="3954.6400000000003"/>
    <x v="0"/>
  </r>
  <r>
    <s v="       107079"/>
    <s v="107079"/>
    <s v="       100300"/>
    <s v="HLADNJAK"/>
    <x v="1"/>
    <s v="18.11.03"/>
    <s v="01.12.03"/>
    <n v="20"/>
    <n v="1"/>
    <n v="2849"/>
    <n v="2849"/>
    <n v="0"/>
    <n v="1139.6000000000001"/>
    <x v="0"/>
  </r>
  <r>
    <s v="       107081"/>
    <s v="107081"/>
    <s v="       101638"/>
    <s v="RADIJATOR ULJNI 2500T"/>
    <x v="1"/>
    <s v="27.10.09"/>
    <s v="01.11.09"/>
    <n v="20"/>
    <n v="1"/>
    <n v="522.49"/>
    <n v="522.49"/>
    <n v="0"/>
    <n v="208.99600000000001"/>
    <x v="0"/>
  </r>
  <r>
    <s v="       107082"/>
    <s v="107082"/>
    <s v="       100924"/>
    <s v="ORMAR GARDEROBNI DRVENI"/>
    <x v="0"/>
    <s v="01.01.97"/>
    <s v="01.02.97"/>
    <n v="12.5"/>
    <n v="1"/>
    <n v="1132.6300000000001"/>
    <n v="1132.6300000000001"/>
    <n v="0"/>
    <n v="453.05200000000008"/>
    <x v="0"/>
  </r>
  <r>
    <s v="       107084"/>
    <s v="107084"/>
    <s v="       100180"/>
    <s v="FOTELJA KOŽNA NISKA"/>
    <x v="0"/>
    <s v="01.01.97"/>
    <s v="01.02.97"/>
    <n v="12.5"/>
    <n v="1"/>
    <n v="283.17"/>
    <n v="283.17"/>
    <n v="0"/>
    <n v="113.26800000000001"/>
    <x v="0"/>
  </r>
  <r>
    <s v="       107087"/>
    <s v="107087"/>
    <s v="       100692"/>
    <s v="MONITOR LCD 17&quot;(KONČAR)MZ"/>
    <x v="2"/>
    <s v="02.08.06"/>
    <s v="01.09.06"/>
    <n v="25"/>
    <n v="1"/>
    <n v="1700"/>
    <n v="1700"/>
    <n v="0"/>
    <n v="680"/>
    <x v="0"/>
  </r>
  <r>
    <s v="       107089"/>
    <s v="107089"/>
    <s v="       100948"/>
    <s v="ORMAR METALNI ZELENI"/>
    <x v="0"/>
    <s v="01.01.97"/>
    <s v="01.02.97"/>
    <n v="12.5"/>
    <n v="1"/>
    <n v="1053.48"/>
    <n v="1053.48"/>
    <n v="0"/>
    <n v="421.39200000000005"/>
    <x v="0"/>
  </r>
  <r>
    <s v="       107090"/>
    <s v="107090"/>
    <s v="       100948"/>
    <s v="ORMAR METALNI ZELENI"/>
    <x v="0"/>
    <s v="01.01.97"/>
    <s v="01.02.97"/>
    <n v="12.5"/>
    <n v="1"/>
    <n v="1053.48"/>
    <n v="1053.48"/>
    <n v="0"/>
    <n v="421.39200000000005"/>
    <x v="0"/>
  </r>
  <r>
    <s v="       107091"/>
    <s v="107091"/>
    <s v="       100948"/>
    <s v="ORMAR METALNI ZELENI"/>
    <x v="0"/>
    <s v="01.01.97"/>
    <s v="01.02.97"/>
    <n v="12.5"/>
    <n v="1"/>
    <n v="1053.48"/>
    <n v="1053.48"/>
    <n v="0"/>
    <n v="421.39200000000005"/>
    <x v="0"/>
  </r>
  <r>
    <s v="       107092"/>
    <s v="107092"/>
    <s v="       100948"/>
    <s v="ORMAR METALNI ZELENI"/>
    <x v="0"/>
    <s v="01.01.97"/>
    <s v="01.02.97"/>
    <n v="12.5"/>
    <n v="1"/>
    <n v="1053.48"/>
    <n v="1053.48"/>
    <n v="0"/>
    <n v="421.39200000000005"/>
    <x v="0"/>
  </r>
  <r>
    <s v="       107093"/>
    <s v="107093"/>
    <s v="       100948"/>
    <s v="ORMAR METALNI ZELENI"/>
    <x v="0"/>
    <s v="01.01.97"/>
    <s v="01.02.97"/>
    <n v="12.5"/>
    <n v="1"/>
    <n v="1053.48"/>
    <n v="1053.48"/>
    <n v="0"/>
    <n v="421.39200000000005"/>
    <x v="0"/>
  </r>
  <r>
    <s v="       107094"/>
    <s v="107094"/>
    <s v="       100028"/>
    <s v="APARAT VATROGASNI S9 HCS"/>
    <x v="1"/>
    <s v="25.02.13"/>
    <s v="01.03.13"/>
    <n v="20"/>
    <n v="1"/>
    <n v="620.58000000000004"/>
    <n v="620.58000000000004"/>
    <n v="0"/>
    <n v="248.23200000000003"/>
    <x v="0"/>
  </r>
  <r>
    <s v="       110004"/>
    <s v="110004"/>
    <s v="       101609"/>
    <s v="Računalo MSGW sp2195v3 *P"/>
    <x v="2"/>
    <s v="18.01.16"/>
    <s v="01.02.16"/>
    <n v="25"/>
    <n v="1"/>
    <n v="6156.25"/>
    <n v="6156.25"/>
    <n v="0"/>
    <n v="2462.5"/>
    <x v="0"/>
  </r>
  <r>
    <s v="       110006"/>
    <s v="110006"/>
    <s v="       100589"/>
    <s v="Mješalica za cementnu kaš"/>
    <x v="1"/>
    <s v="25.01.16"/>
    <s v="01.02.16"/>
    <n v="20"/>
    <n v="1"/>
    <n v="50872.33"/>
    <n v="50024.47"/>
    <n v="847.86"/>
    <n v="20348.932000000001"/>
    <x v="0"/>
  </r>
  <r>
    <s v="       110009"/>
    <s v="110009"/>
    <s v="       101607"/>
    <s v="Računalo MSGW sp2194v2"/>
    <x v="2"/>
    <s v="20.01.16"/>
    <s v="01.02.16"/>
    <n v="25"/>
    <n v="1"/>
    <n v="5021.25"/>
    <n v="5021.25"/>
    <n v="0"/>
    <n v="2008.5"/>
    <x v="0"/>
  </r>
  <r>
    <s v="       110010"/>
    <s v="110010"/>
    <s v="       101206"/>
    <s v="Pisač Canon pixma"/>
    <x v="1"/>
    <s v="20.01.16"/>
    <s v="01.02.16"/>
    <n v="25"/>
    <n v="1"/>
    <n v="643.75"/>
    <n v="643.75"/>
    <n v="0"/>
    <n v="257.5"/>
    <x v="0"/>
  </r>
  <r>
    <s v="       110011"/>
    <s v="110011"/>
    <s v="       100127"/>
    <s v="Dizalica 1T-konstrukcija"/>
    <x v="1"/>
    <s v="02.02.16"/>
    <s v="01.03.16"/>
    <n v="20"/>
    <n v="1"/>
    <n v="5483"/>
    <n v="5309.12"/>
    <n v="173.88"/>
    <n v="2193.2000000000003"/>
    <x v="0"/>
  </r>
  <r>
    <s v="       110014"/>
    <s v="110014"/>
    <s v="       101292"/>
    <s v="Ploter Canon *Lovrenčić"/>
    <x v="1"/>
    <s v="25.02.16"/>
    <s v="01.03.16"/>
    <n v="25"/>
    <n v="1"/>
    <n v="22420.36"/>
    <n v="22420.36"/>
    <n v="0"/>
    <n v="8968.1440000000002"/>
    <x v="0"/>
  </r>
  <r>
    <s v="       110015"/>
    <s v="110015"/>
    <s v="       101422"/>
    <s v="Projektor Optoma W316 *Ku"/>
    <x v="1"/>
    <s v="20.02.16"/>
    <s v="01.03.16"/>
    <n v="25"/>
    <n v="1"/>
    <n v="4298.9400000000005"/>
    <n v="4298.9400000000005"/>
    <n v="0"/>
    <n v="1719.5760000000002"/>
    <x v="0"/>
  </r>
  <r>
    <s v="       110016"/>
    <s v="110016"/>
    <s v="       101424"/>
    <s v="Projektor Optoma X312 *Se"/>
    <x v="1"/>
    <s v="20.02.16"/>
    <s v="01.03.16"/>
    <n v="25"/>
    <n v="1"/>
    <n v="3258.78"/>
    <n v="3258.78"/>
    <n v="0"/>
    <n v="1303.5120000000002"/>
    <x v="0"/>
  </r>
  <r>
    <s v="       110017"/>
    <s v="110017"/>
    <s v="       101423"/>
    <s v="Projektor Optoma W515 *Lo"/>
    <x v="1"/>
    <s v="20.02.16"/>
    <s v="01.03.16"/>
    <n v="25"/>
    <n v="1"/>
    <n v="21386.46"/>
    <n v="21386.46"/>
    <n v="0"/>
    <n v="8554.5840000000007"/>
    <x v="0"/>
  </r>
  <r>
    <s v="       110018"/>
    <s v="110018"/>
    <s v="       100759"/>
    <s v="Nosač projektora OPC815 *"/>
    <x v="1"/>
    <s v="20.02.16"/>
    <s v="01.03.16"/>
    <n v="25"/>
    <n v="1"/>
    <n v="710.68000000000006"/>
    <n v="710.68000000000006"/>
    <n v="0"/>
    <n v="284.27200000000005"/>
    <x v="0"/>
  </r>
  <r>
    <s v="       110019"/>
    <s v="110019"/>
    <s v="       101592"/>
    <s v="Računalo Intel Core i7 *P"/>
    <x v="2"/>
    <s v="26.02.16"/>
    <s v="01.03.16"/>
    <n v="25"/>
    <n v="1"/>
    <n v="13039.64"/>
    <n v="13039.64"/>
    <n v="0"/>
    <n v="5215.8559999999998"/>
    <x v="0"/>
  </r>
  <r>
    <s v="       110020"/>
    <s v="110020"/>
    <s v="       101592"/>
    <s v="Računalo Intel Core i7 *P"/>
    <x v="2"/>
    <s v="26.02.16"/>
    <s v="01.03.16"/>
    <n v="25"/>
    <n v="1"/>
    <n v="13039.65"/>
    <n v="13039.65"/>
    <n v="0"/>
    <n v="5215.8600000000006"/>
    <x v="0"/>
  </r>
  <r>
    <s v="       110021"/>
    <s v="110021"/>
    <s v="       101506"/>
    <s v="Rač.Intel Core i3"/>
    <x v="2"/>
    <s v="23.02.16"/>
    <s v="01.03.16"/>
    <n v="25"/>
    <n v="1"/>
    <n v="3891.35"/>
    <n v="3891.35"/>
    <n v="0"/>
    <n v="1556.54"/>
    <x v="0"/>
  </r>
  <r>
    <s v="       110022"/>
    <s v="110022"/>
    <s v="       100065"/>
    <s v="Bušilica - glodalica ZX 7"/>
    <x v="1"/>
    <s v="24.02.16"/>
    <s v="01.03.16"/>
    <n v="20"/>
    <n v="1"/>
    <n v="24167.5"/>
    <n v="18158.79"/>
    <n v="6008.71"/>
    <n v="9667"/>
    <x v="0"/>
  </r>
  <r>
    <s v="       110023"/>
    <s v="110023"/>
    <s v="       100063"/>
    <s v="Bukomjer 2250"/>
    <x v="1"/>
    <s v="29.02.16"/>
    <s v="01.03.16"/>
    <n v="20"/>
    <n v="1"/>
    <n v="30891.88"/>
    <n v="29862.170000000002"/>
    <n v="1029.71"/>
    <n v="12356.752"/>
    <x v="0"/>
  </r>
  <r>
    <s v="       110029"/>
    <s v="110029"/>
    <s v="       101591"/>
    <s v="Računalo Intel Core i7"/>
    <x v="2"/>
    <s v="22.03.16"/>
    <s v="01.04.16"/>
    <n v="25"/>
    <n v="1"/>
    <n v="10305.9"/>
    <n v="10305.9"/>
    <n v="0"/>
    <n v="4122.3599999999997"/>
    <x v="0"/>
  </r>
  <r>
    <s v="       110030"/>
    <s v="110030"/>
    <s v="       101375"/>
    <s v="Printer 3D *Kuhinek"/>
    <x v="2"/>
    <s v="17.03.16"/>
    <s v="01.04.16"/>
    <n v="25"/>
    <n v="1"/>
    <n v="693.25"/>
    <n v="693.25"/>
    <n v="0"/>
    <n v="277.3"/>
    <x v="0"/>
  </r>
  <r>
    <s v="       110037"/>
    <s v="110037"/>
    <s v="       100680"/>
    <s v="Monitor Dell 24&quot; **Rendul"/>
    <x v="2"/>
    <s v="05.04.16"/>
    <s v="01.05.16"/>
    <n v="25"/>
    <n v="1"/>
    <n v="1752.04"/>
    <n v="1752.04"/>
    <n v="0"/>
    <n v="700.81600000000003"/>
    <x v="0"/>
  </r>
  <r>
    <s v="       110038"/>
    <s v="110038"/>
    <s v="       100239"/>
    <s v="Genesys 20Vis uređ.sniman"/>
    <x v="1"/>
    <s v="04.04.16"/>
    <s v="01.05.16"/>
    <n v="20"/>
    <n v="1"/>
    <n v="21084.38"/>
    <n v="19678.77"/>
    <n v="1405.6100000000001"/>
    <n v="8433.7520000000004"/>
    <x v="0"/>
  </r>
  <r>
    <s v="       110039"/>
    <s v="110039"/>
    <s v="       101811"/>
    <s v="Software VISIONlite 5"/>
    <x v="3"/>
    <s v="04.04.16"/>
    <s v="01.05.16"/>
    <n v="25"/>
    <n v="1"/>
    <n v="5791.5"/>
    <n v="5791.5"/>
    <n v="0"/>
    <n v="2316.6"/>
    <x v="0"/>
  </r>
  <r>
    <s v="       110040"/>
    <s v="110040"/>
    <s v="       101238"/>
    <s v="Pisač Lexmark MS310DN"/>
    <x v="2"/>
    <s v="04.04.16"/>
    <s v="01.05.16"/>
    <n v="25"/>
    <n v="1"/>
    <n v="841.75"/>
    <n v="841.75"/>
    <n v="0"/>
    <n v="336.70000000000005"/>
    <x v="0"/>
  </r>
  <r>
    <s v="       110042"/>
    <s v="110042"/>
    <s v="       100679"/>
    <s v="MONITOR DELL 24&quot;"/>
    <x v="2"/>
    <s v="04.04.16"/>
    <s v="01.05.16"/>
    <n v="25"/>
    <n v="1"/>
    <n v="1821.25"/>
    <n v="1821.25"/>
    <n v="0"/>
    <n v="728.5"/>
    <x v="0"/>
  </r>
  <r>
    <s v="       110043"/>
    <s v="110043"/>
    <s v="       100679"/>
    <s v="MONITOR DELL 24&quot;"/>
    <x v="2"/>
    <s v="04.04.16"/>
    <s v="01.05.16"/>
    <n v="25"/>
    <n v="1"/>
    <n v="1821.25"/>
    <n v="1821.25"/>
    <n v="0"/>
    <n v="728.5"/>
    <x v="0"/>
  </r>
  <r>
    <s v="       110046"/>
    <s v="110046"/>
    <s v="       100782"/>
    <s v="Notebook Asua X544L"/>
    <x v="2"/>
    <s v="08.04.16"/>
    <s v="01.05.16"/>
    <n v="25"/>
    <n v="1"/>
    <n v="6620"/>
    <n v="6620"/>
    <n v="0"/>
    <n v="2648"/>
    <x v="0"/>
  </r>
  <r>
    <s v="       110047"/>
    <s v="110047"/>
    <s v="       100782"/>
    <s v="Notebook Asua X544L"/>
    <x v="2"/>
    <s v="08.04.16"/>
    <s v="01.05.16"/>
    <n v="25"/>
    <n v="0"/>
    <n v="0"/>
    <n v="0"/>
    <n v="0"/>
    <n v="0"/>
    <x v="1"/>
  </r>
  <r>
    <s v="       110048"/>
    <s v="110048"/>
    <s v="       100782"/>
    <s v="Notebook Asua X544L"/>
    <x v="2"/>
    <s v="08.04.16"/>
    <s v="01.05.16"/>
    <n v="25"/>
    <n v="1"/>
    <n v="6620"/>
    <n v="6620"/>
    <n v="0"/>
    <n v="2648"/>
    <x v="0"/>
  </r>
  <r>
    <s v="       110049"/>
    <s v="110049"/>
    <s v="       100776"/>
    <s v="Notebook Acer Predator 17"/>
    <x v="2"/>
    <s v="08.04.16"/>
    <s v="01.05.16"/>
    <n v="25"/>
    <n v="1"/>
    <n v="16492.5"/>
    <n v="16492.5"/>
    <n v="0"/>
    <n v="6597"/>
    <x v="0"/>
  </r>
  <r>
    <s v="       110050"/>
    <s v="110050"/>
    <s v="       101605"/>
    <s v="Računalo Minix Neo Z64"/>
    <x v="2"/>
    <s v="08.04.16"/>
    <s v="01.05.16"/>
    <n v="25"/>
    <n v="1"/>
    <n v="1400"/>
    <n v="1400"/>
    <n v="0"/>
    <n v="560"/>
    <x v="0"/>
  </r>
  <r>
    <s v="       110051"/>
    <s v="110051"/>
    <s v="       102373"/>
    <s v="Televizor LED LG *Kuhinek"/>
    <x v="1"/>
    <s v="14.04.16"/>
    <s v="01.05.16"/>
    <n v="20"/>
    <n v="1"/>
    <n v="4175"/>
    <n v="3896.67"/>
    <n v="278.33"/>
    <n v="1670"/>
    <x v="0"/>
  </r>
  <r>
    <s v="       110053"/>
    <s v="110053"/>
    <s v="       102372"/>
    <s v="Televizor LED LG"/>
    <x v="1"/>
    <s v="14.04.16"/>
    <s v="01.05.16"/>
    <n v="20"/>
    <n v="1"/>
    <n v="4175"/>
    <n v="3896.67"/>
    <n v="278.33"/>
    <n v="1670"/>
    <x v="0"/>
  </r>
  <r>
    <s v="       110055"/>
    <s v="110055"/>
    <s v="       101605"/>
    <s v="Računalo Minix Neo Z64"/>
    <x v="2"/>
    <s v="08.04.16"/>
    <s v="01.05.16"/>
    <n v="25"/>
    <n v="1"/>
    <n v="1400"/>
    <n v="1400"/>
    <n v="0"/>
    <n v="560"/>
    <x v="0"/>
  </r>
  <r>
    <s v="       110056"/>
    <s v="110056"/>
    <s v="       100682"/>
    <s v="Monitor Dell 24&quot; *Jukić"/>
    <x v="2"/>
    <s v="15.04.16"/>
    <s v="01.05.16"/>
    <n v="25"/>
    <n v="1"/>
    <n v="1821.25"/>
    <n v="1821.25"/>
    <n v="0"/>
    <n v="728.5"/>
    <x v="0"/>
  </r>
  <r>
    <s v="       110057"/>
    <s v="110057"/>
    <s v="       100682"/>
    <s v="Monitor Dell 24&quot; *Jukić"/>
    <x v="2"/>
    <s v="15.04.16"/>
    <s v="01.05.16"/>
    <n v="25"/>
    <n v="1"/>
    <n v="1821.25"/>
    <n v="1821.25"/>
    <n v="0"/>
    <n v="728.5"/>
    <x v="0"/>
  </r>
  <r>
    <s v="       110058"/>
    <s v="110058"/>
    <s v="       101585"/>
    <s v="Računalo Infinity sp3251"/>
    <x v="2"/>
    <s v="15.04.16"/>
    <s v="01.05.16"/>
    <n v="25"/>
    <n v="1"/>
    <n v="7033.75"/>
    <n v="7033.75"/>
    <n v="0"/>
    <n v="2813.5"/>
    <x v="0"/>
  </r>
  <r>
    <s v="       110059"/>
    <s v="110059"/>
    <s v="       100785"/>
    <s v="Notebook Asus X544L *Perk"/>
    <x v="2"/>
    <s v="15.04.16"/>
    <s v="01.05.16"/>
    <n v="25"/>
    <n v="1"/>
    <n v="6620"/>
    <n v="6620"/>
    <n v="0"/>
    <n v="2648"/>
    <x v="0"/>
  </r>
  <r>
    <s v="       110060"/>
    <s v="110060"/>
    <s v="       100784"/>
    <s v="Notebook Asus X544L *Miji"/>
    <x v="2"/>
    <s v="15.04.16"/>
    <s v="01.05.16"/>
    <n v="25"/>
    <n v="1"/>
    <n v="6620"/>
    <n v="6620"/>
    <n v="0"/>
    <n v="2648"/>
    <x v="0"/>
  </r>
  <r>
    <s v="       110061"/>
    <s v="110061"/>
    <s v="       100681"/>
    <s v="Monitor Dell 24&quot; *Brenko"/>
    <x v="2"/>
    <s v="15.04.16"/>
    <s v="01.05.16"/>
    <n v="25"/>
    <n v="1"/>
    <n v="1752.04"/>
    <n v="1752.04"/>
    <n v="0"/>
    <n v="700.81600000000003"/>
    <x v="0"/>
  </r>
  <r>
    <s v="       110062"/>
    <s v="110062"/>
    <s v="       101585"/>
    <s v="Računalo Infinity sp3251"/>
    <x v="2"/>
    <s v="15.04.16"/>
    <s v="01.05.16"/>
    <n v="25"/>
    <n v="1"/>
    <n v="6766.47"/>
    <n v="6202.6100000000006"/>
    <n v="563.86"/>
    <n v="2706.5880000000002"/>
    <x v="0"/>
  </r>
  <r>
    <s v="       110063"/>
    <s v="110063"/>
    <s v="       100683"/>
    <s v="Monitor Dell 24&quot; *Parlov"/>
    <x v="2"/>
    <s v="13.04.16"/>
    <s v="01.05.16"/>
    <n v="25"/>
    <n v="1"/>
    <n v="1752.04"/>
    <n v="1752.04"/>
    <n v="0"/>
    <n v="700.81600000000003"/>
    <x v="0"/>
  </r>
  <r>
    <s v="       110064"/>
    <s v="110064"/>
    <s v="       101585"/>
    <s v="Računalo Infinity sp3251"/>
    <x v="2"/>
    <s v="15.04.16"/>
    <s v="01.05.16"/>
    <n v="25"/>
    <n v="1"/>
    <n v="6766.47"/>
    <n v="6766.47"/>
    <n v="0"/>
    <n v="2706.5880000000002"/>
    <x v="0"/>
  </r>
  <r>
    <s v="       110065"/>
    <s v="110065"/>
    <s v="       100786"/>
    <s v="Notebook Asus X544L *Vrkl"/>
    <x v="2"/>
    <s v="22.04.16"/>
    <s v="01.05.16"/>
    <n v="25"/>
    <n v="1"/>
    <n v="6620"/>
    <n v="6620"/>
    <n v="0"/>
    <n v="2648"/>
    <x v="0"/>
  </r>
  <r>
    <s v="       110069"/>
    <s v="110069"/>
    <s v="       102201"/>
    <s v="Stolac uredski *Pašić"/>
    <x v="0"/>
    <s v="29.04.16"/>
    <s v="01.05.16"/>
    <n v="12.5"/>
    <n v="1"/>
    <n v="805.55000000000007"/>
    <n v="469.89"/>
    <n v="335.66"/>
    <n v="805.55000000000007"/>
    <x v="1"/>
  </r>
  <r>
    <s v="       110070"/>
    <s v="110070"/>
    <s v="       100304"/>
    <s v="Hladnjak Candy"/>
    <x v="1"/>
    <s v="10.05.16"/>
    <s v="01.06.16"/>
    <n v="20"/>
    <n v="1"/>
    <n v="2477.14"/>
    <n v="2272.7200000000003"/>
    <n v="204.42000000000002"/>
    <n v="990.85599999999999"/>
    <x v="0"/>
  </r>
  <r>
    <s v="       110071"/>
    <s v="110071"/>
    <s v="       102028"/>
    <s v="Stol radni 190x75x75"/>
    <x v="0"/>
    <s v="05.05.16"/>
    <s v="01.06.16"/>
    <n v="12.5"/>
    <n v="1"/>
    <n v="1311.45"/>
    <n v="751.35"/>
    <n v="560.1"/>
    <n v="1311.45"/>
    <x v="1"/>
  </r>
  <r>
    <s v="       110072"/>
    <s v="110072"/>
    <s v="       101300"/>
    <s v="Pokretna kazeta"/>
    <x v="1"/>
    <s v="05.05.16"/>
    <s v="01.06.16"/>
    <n v="12.5"/>
    <n v="1"/>
    <n v="913.9"/>
    <n v="523.6"/>
    <n v="390.3"/>
    <n v="913.9"/>
    <x v="1"/>
  </r>
  <r>
    <s v="       110073"/>
    <s v="110073"/>
    <s v="       102195"/>
    <s v="STOLAC UREDSKI"/>
    <x v="0"/>
    <s v="05.05.16"/>
    <s v="01.06.16"/>
    <n v="12.5"/>
    <n v="1"/>
    <n v="1056.7"/>
    <n v="605.41"/>
    <n v="451.29"/>
    <n v="1056.7"/>
    <x v="1"/>
  </r>
  <r>
    <s v="       110074"/>
    <s v="110074"/>
    <s v="       300286"/>
    <s v="SOFT.VISIO PROFESSIONAL 16-GALJAR"/>
    <x v="3"/>
    <s v="11.05.16"/>
    <s v="01.06.16"/>
    <n v="25"/>
    <n v="0"/>
    <n v="0"/>
    <n v="0"/>
    <n v="0"/>
    <n v="0"/>
    <x v="1"/>
  </r>
  <r>
    <s v="       110075"/>
    <s v="110075"/>
    <s v="       300287"/>
    <s v="SOFT.ZOOLZ CLOUD YEARLY-GALJAR"/>
    <x v="3"/>
    <s v="11.05.16"/>
    <s v="01.06.16"/>
    <n v="25"/>
    <n v="0"/>
    <n v="0"/>
    <n v="0"/>
    <n v="0"/>
    <n v="0"/>
    <x v="1"/>
  </r>
  <r>
    <s v="       110076"/>
    <s v="110076"/>
    <s v="       100685"/>
    <s v="Monitor Dell 27&quot;"/>
    <x v="2"/>
    <s v="18.05.16"/>
    <s v="01.06.16"/>
    <n v="25"/>
    <n v="1"/>
    <n v="3449.9700000000003"/>
    <n v="3449.9700000000003"/>
    <n v="0"/>
    <n v="1379.9880000000003"/>
    <x v="0"/>
  </r>
  <r>
    <s v="       110079"/>
    <s v="110079"/>
    <s v="       102469"/>
    <s v="Uređ.za kalibriranje Micr"/>
    <x v="2"/>
    <s v="06.05.16"/>
    <s v="01.06.16"/>
    <n v="20"/>
    <n v="1"/>
    <n v="11253.34"/>
    <n v="10367.800000000001"/>
    <n v="885.54"/>
    <n v="4501.3360000000002"/>
    <x v="0"/>
  </r>
  <r>
    <s v="       110080"/>
    <s v="110080"/>
    <s v="       100445"/>
    <s v="Kuhinjski element viseći"/>
    <x v="1"/>
    <s v="14.06.16"/>
    <s v="01.07.16"/>
    <n v="12.5"/>
    <n v="1"/>
    <n v="355.93"/>
    <n v="200.21"/>
    <n v="155.72"/>
    <n v="355.93"/>
    <x v="1"/>
  </r>
  <r>
    <s v="       110081"/>
    <s v="110081"/>
    <s v="       100444"/>
    <s v="Kuhinjski element i sudop"/>
    <x v="1"/>
    <s v="14.06.16"/>
    <s v="01.07.16"/>
    <n v="12.5"/>
    <n v="1"/>
    <n v="1024.3499999999999"/>
    <n v="576.18000000000006"/>
    <n v="448.17"/>
    <n v="1024.3499999999999"/>
    <x v="1"/>
  </r>
  <r>
    <s v="       110086"/>
    <s v="110086"/>
    <s v="       101239"/>
    <s v="Pisač Lexmark MS310DN *Ma"/>
    <x v="2"/>
    <s v="23.06.16"/>
    <s v="01.07.16"/>
    <n v="25"/>
    <n v="1"/>
    <n v="875"/>
    <n v="875"/>
    <n v="0"/>
    <n v="350"/>
    <x v="0"/>
  </r>
  <r>
    <s v="       110087"/>
    <s v="110087"/>
    <s v="       100303"/>
    <s v="Hladnjak 327l. *Parlov"/>
    <x v="1"/>
    <s v="15.06.16"/>
    <s v="01.07.16"/>
    <n v="20"/>
    <n v="1"/>
    <n v="2572.39"/>
    <n v="2315.16"/>
    <n v="257.23"/>
    <n v="1028.9559999999999"/>
    <x v="0"/>
  </r>
  <r>
    <s v="       110088"/>
    <s v="110088"/>
    <s v="       300288"/>
    <s v="SOFTWARE RETAIL-LOVRENČIĆ"/>
    <x v="3"/>
    <s v="09.05.16"/>
    <s v="01.06.16"/>
    <n v="25"/>
    <n v="0"/>
    <n v="0"/>
    <n v="0"/>
    <n v="0"/>
    <n v="0"/>
    <x v="1"/>
  </r>
  <r>
    <s v="       110089"/>
    <s v="110089"/>
    <s v="       102174"/>
    <s v="Stolac s kotačima *Parlov"/>
    <x v="0"/>
    <s v="14.06.16"/>
    <s v="01.07.16"/>
    <n v="12.5"/>
    <n v="1"/>
    <n v="1298.7"/>
    <n v="730.53"/>
    <n v="568.16999999999996"/>
    <n v="1298.7"/>
    <x v="1"/>
  </r>
  <r>
    <s v="       110090"/>
    <s v="110090"/>
    <s v="       102174"/>
    <s v="Stolac s kotačima *Parlov"/>
    <x v="0"/>
    <s v="14.06.16"/>
    <s v="01.07.16"/>
    <n v="12.5"/>
    <n v="1"/>
    <n v="1298.7"/>
    <n v="730.53"/>
    <n v="568.16999999999996"/>
    <n v="1298.7"/>
    <x v="1"/>
  </r>
  <r>
    <s v="       110091"/>
    <s v="110091"/>
    <s v="       102174"/>
    <s v="Stolac s kotačima *Parlov"/>
    <x v="0"/>
    <s v="14.06.16"/>
    <s v="01.07.16"/>
    <n v="12.5"/>
    <n v="1"/>
    <n v="1298.7"/>
    <n v="730.53"/>
    <n v="568.16999999999996"/>
    <n v="1298.7"/>
    <x v="1"/>
  </r>
  <r>
    <s v="       110092"/>
    <s v="110092"/>
    <s v="       100889"/>
    <s v="Ormar arhivski1800x800x 3"/>
    <x v="0"/>
    <s v="14.06.16"/>
    <s v="01.07.16"/>
    <n v="12.5"/>
    <n v="1"/>
    <n v="1290.19"/>
    <n v="725.72"/>
    <n v="564.47"/>
    <n v="1290.19"/>
    <x v="1"/>
  </r>
  <r>
    <s v="       110093"/>
    <s v="110093"/>
    <s v="       100888"/>
    <s v="Ormar arhivski 1950x920x"/>
    <x v="0"/>
    <s v="14.06.16"/>
    <s v="01.07.16"/>
    <n v="12.5"/>
    <n v="1"/>
    <n v="1718.46"/>
    <n v="966.64"/>
    <n v="751.82"/>
    <n v="1718.46"/>
    <x v="1"/>
  </r>
  <r>
    <s v="       110094"/>
    <s v="110094"/>
    <s v="       100745"/>
    <s v="Multimetar,bluetooth loge"/>
    <x v="1"/>
    <s v="07.06.16"/>
    <s v="01.07.16"/>
    <n v="20"/>
    <n v="1"/>
    <n v="1072.32"/>
    <n v="965.07"/>
    <n v="107.25"/>
    <n v="428.928"/>
    <x v="0"/>
  </r>
  <r>
    <s v="       110095"/>
    <s v="110095"/>
    <s v="       100745"/>
    <s v="Multimetar,bluetooth loge"/>
    <x v="1"/>
    <s v="07.06.16"/>
    <s v="01.07.16"/>
    <n v="20"/>
    <n v="1"/>
    <n v="1072.31"/>
    <n v="965.07"/>
    <n v="107.24000000000001"/>
    <n v="428.92399999999998"/>
    <x v="0"/>
  </r>
  <r>
    <s v="       110096"/>
    <s v="110096"/>
    <s v="       101062"/>
    <s v="Ormar za kemikalije *Mato"/>
    <x v="0"/>
    <s v="14.06.16"/>
    <s v="01.07.16"/>
    <n v="12.5"/>
    <n v="1"/>
    <n v="3286.4300000000003"/>
    <n v="1848.6000000000001"/>
    <n v="1437.83"/>
    <n v="3286.4300000000003"/>
    <x v="1"/>
  </r>
  <r>
    <s v="       110097"/>
    <s v="110097"/>
    <s v="       101062"/>
    <s v="Ormar za kemikalije *Mato"/>
    <x v="0"/>
    <s v="14.06.16"/>
    <s v="01.07.16"/>
    <n v="12.5"/>
    <n v="1"/>
    <n v="3286.4300000000003"/>
    <n v="1848.6000000000001"/>
    <n v="1437.83"/>
    <n v="3286.4300000000003"/>
    <x v="1"/>
  </r>
  <r>
    <s v="       110098"/>
    <s v="110098"/>
    <s v="       101063"/>
    <s v="Ormar za kemikalije *Oršu"/>
    <x v="0"/>
    <s v="14.06.16"/>
    <s v="01.07.16"/>
    <n v="12.5"/>
    <n v="1"/>
    <n v="3286.44"/>
    <n v="1848.64"/>
    <n v="1437.8"/>
    <n v="3286.44"/>
    <x v="1"/>
  </r>
  <r>
    <s v="       110099"/>
    <s v="110099"/>
    <s v="       101240"/>
    <s v="Pisač Lexmark MS310DN *Vu"/>
    <x v="1"/>
    <s v="16.06.16"/>
    <s v="01.07.16"/>
    <n v="25"/>
    <n v="1"/>
    <n v="841.75"/>
    <n v="841.75"/>
    <n v="0"/>
    <n v="336.70000000000005"/>
    <x v="0"/>
  </r>
  <r>
    <s v="       110100"/>
    <s v="110100"/>
    <s v="       101884"/>
    <s v="Stol 200x90 *Parlov"/>
    <x v="0"/>
    <s v="13.06.16"/>
    <s v="01.07.16"/>
    <n v="12.5"/>
    <n v="1"/>
    <n v="846.38"/>
    <n v="476.1"/>
    <n v="370.28000000000003"/>
    <n v="846.38"/>
    <x v="1"/>
  </r>
  <r>
    <s v="       110101"/>
    <s v="110101"/>
    <s v="       101885"/>
    <s v="Stol 200x90 *Veinović"/>
    <x v="0"/>
    <s v="13.06.16"/>
    <s v="01.07.16"/>
    <n v="12.5"/>
    <n v="1"/>
    <n v="846.4"/>
    <n v="476.1"/>
    <n v="370.3"/>
    <n v="846.4"/>
    <x v="1"/>
  </r>
  <r>
    <s v="       110102"/>
    <s v="110102"/>
    <s v="       101877"/>
    <s v="Stol 1500x90 *Andreić"/>
    <x v="0"/>
    <s v="13.06.16"/>
    <s v="01.07.16"/>
    <n v="12.5"/>
    <n v="1"/>
    <n v="846.38"/>
    <n v="476.1"/>
    <n v="370.28000000000003"/>
    <n v="846.38"/>
    <x v="1"/>
  </r>
  <r>
    <s v="       110103"/>
    <s v="110103"/>
    <s v="       101312"/>
    <s v="Polica 200x40 *Parlov"/>
    <x v="0"/>
    <s v="13.06.16"/>
    <s v="01.07.16"/>
    <n v="12.5"/>
    <n v="1"/>
    <n v="384.69"/>
    <n v="216.4"/>
    <n v="168.29"/>
    <n v="384.69"/>
    <x v="1"/>
  </r>
  <r>
    <s v="       110104"/>
    <s v="110104"/>
    <s v="       101312"/>
    <s v="Polica 200x40 *Parlov"/>
    <x v="0"/>
    <s v="13.06.16"/>
    <s v="01.07.16"/>
    <n v="12.5"/>
    <n v="1"/>
    <n v="384.69"/>
    <n v="216.4"/>
    <n v="168.29"/>
    <n v="384.69"/>
    <x v="1"/>
  </r>
  <r>
    <s v="       110105"/>
    <s v="110105"/>
    <s v="       101312"/>
    <s v="Polica 200x40 *Parlov"/>
    <x v="0"/>
    <s v="13.06.16"/>
    <s v="01.07.16"/>
    <n v="12.5"/>
    <n v="1"/>
    <n v="384.68"/>
    <n v="216.37"/>
    <n v="168.31"/>
    <n v="384.68"/>
    <x v="1"/>
  </r>
  <r>
    <s v="       110107"/>
    <s v="110107"/>
    <s v="       102198"/>
    <s v="Stolac uredski **Rajić"/>
    <x v="0"/>
    <s v="21.06.16"/>
    <s v="01.07.16"/>
    <n v="12.5"/>
    <n v="1"/>
    <n v="729"/>
    <n v="410.08"/>
    <n v="318.92"/>
    <n v="729"/>
    <x v="1"/>
  </r>
  <r>
    <s v="       110110"/>
    <s v="110110"/>
    <s v="       102488"/>
    <s v="Uređaj za filtraciju"/>
    <x v="1"/>
    <s v="04.08.16"/>
    <s v="01.09.16"/>
    <n v="20"/>
    <n v="1"/>
    <n v="3166.05"/>
    <n v="2743.91"/>
    <n v="422.14"/>
    <n v="1266.42"/>
    <x v="0"/>
  </r>
  <r>
    <s v="       110111"/>
    <s v="110111"/>
    <s v="       100587"/>
    <s v="Mješalica magnetna s grij"/>
    <x v="1"/>
    <s v="22.08.16"/>
    <s v="01.09.16"/>
    <n v="20"/>
    <n v="1"/>
    <n v="3035.37"/>
    <n v="2630.64"/>
    <n v="404.73"/>
    <n v="1214.1479999999999"/>
    <x v="0"/>
  </r>
  <r>
    <s v="       110112"/>
    <s v="110112"/>
    <s v="       101459"/>
    <s v="Pumpa vakum"/>
    <x v="1"/>
    <s v="27.07.16"/>
    <s v="01.08.16"/>
    <n v="20"/>
    <n v="1"/>
    <n v="4240.03"/>
    <n v="3745.38"/>
    <n v="494.65000000000003"/>
    <n v="1696.0119999999999"/>
    <x v="0"/>
  </r>
  <r>
    <s v="       110113"/>
    <s v="110113"/>
    <s v="       100587"/>
    <s v="Mješalica magnetna s grij"/>
    <x v="1"/>
    <s v="22.08.16"/>
    <s v="01.09.16"/>
    <n v="20"/>
    <n v="1"/>
    <n v="3035.38"/>
    <n v="2630.68"/>
    <n v="404.7"/>
    <n v="1214.152"/>
    <x v="0"/>
  </r>
  <r>
    <s v="       110114"/>
    <s v="110114"/>
    <s v="       100778"/>
    <s v="Notebook Acer V15"/>
    <x v="2"/>
    <s v="23.08.16"/>
    <s v="01.09.16"/>
    <n v="25"/>
    <n v="1"/>
    <n v="9960"/>
    <n v="9960"/>
    <n v="0"/>
    <n v="3984"/>
    <x v="0"/>
  </r>
  <r>
    <s v="       110116"/>
    <s v="110116"/>
    <s v="       100979"/>
    <s v="Ormar s drvenim vratima *"/>
    <x v="0"/>
    <s v="16.08.16"/>
    <s v="01.09.16"/>
    <n v="12.5"/>
    <n v="1"/>
    <n v="2187.66"/>
    <n v="1184.99"/>
    <n v="1002.6700000000001"/>
    <n v="2187.66"/>
    <x v="1"/>
  </r>
  <r>
    <s v="       110117"/>
    <s v="110117"/>
    <s v="       101865"/>
    <s v="Stol-dodatak 160x80x2,5 *"/>
    <x v="0"/>
    <s v="16.08.16"/>
    <s v="01.09.16"/>
    <n v="12.5"/>
    <n v="1"/>
    <n v="719.69"/>
    <n v="389.83"/>
    <n v="329.86"/>
    <n v="719.69"/>
    <x v="1"/>
  </r>
  <r>
    <s v="       110118"/>
    <s v="110118"/>
    <s v="       101865"/>
    <s v="Stol-dodatak 160x80x2,5 *"/>
    <x v="0"/>
    <s v="16.08.16"/>
    <s v="01.09.16"/>
    <n v="12.5"/>
    <n v="1"/>
    <n v="719.7"/>
    <n v="389.83"/>
    <n v="329.87"/>
    <n v="719.7"/>
    <x v="1"/>
  </r>
  <r>
    <s v="       110119"/>
    <s v="110119"/>
    <s v="       100479"/>
    <s v="Ladičar s 3 ladice *Ljubi"/>
    <x v="0"/>
    <s v="16.08.16"/>
    <s v="01.09.16"/>
    <n v="12.5"/>
    <n v="1"/>
    <n v="966.45"/>
    <n v="523.51"/>
    <n v="442.94"/>
    <n v="966.45"/>
    <x v="1"/>
  </r>
  <r>
    <s v="       110120"/>
    <s v="110120"/>
    <s v="       102156"/>
    <s v="Stolac konferencijski *Lj"/>
    <x v="0"/>
    <s v="16.08.16"/>
    <s v="01.09.16"/>
    <n v="12.5"/>
    <n v="1"/>
    <n v="255.89000000000001"/>
    <n v="138.62"/>
    <n v="117.27"/>
    <n v="255.89000000000001"/>
    <x v="1"/>
  </r>
  <r>
    <s v="       110121"/>
    <s v="110121"/>
    <s v="       102156"/>
    <s v="Stolac konferencijski *Lj"/>
    <x v="0"/>
    <s v="16.08.16"/>
    <s v="01.09.16"/>
    <n v="12.5"/>
    <n v="1"/>
    <n v="255.89000000000001"/>
    <n v="138.62"/>
    <n v="117.27"/>
    <n v="255.89000000000001"/>
    <x v="1"/>
  </r>
  <r>
    <s v="       110122"/>
    <s v="110122"/>
    <s v="       102157"/>
    <s v="Stolac konferencijski *Vr"/>
    <x v="0"/>
    <s v="16.08.16"/>
    <s v="01.09.16"/>
    <n v="12.5"/>
    <n v="1"/>
    <n v="255.89000000000001"/>
    <n v="138.62"/>
    <n v="117.27"/>
    <n v="255.89000000000001"/>
    <x v="1"/>
  </r>
  <r>
    <s v="       110123"/>
    <s v="110123"/>
    <s v="       102157"/>
    <s v="Stolac konferencijski *Vr"/>
    <x v="0"/>
    <s v="16.08.16"/>
    <s v="01.09.16"/>
    <n v="12.5"/>
    <n v="1"/>
    <n v="255.89000000000001"/>
    <n v="138.62"/>
    <n v="117.27"/>
    <n v="255.89000000000001"/>
    <x v="1"/>
  </r>
  <r>
    <s v="       110124"/>
    <s v="110124"/>
    <s v="       102203"/>
    <s v="Stolac uredski *Vrdoljak"/>
    <x v="0"/>
    <s v="16.08.16"/>
    <s v="01.09.16"/>
    <n v="12.5"/>
    <n v="1"/>
    <n v="1517.07"/>
    <n v="821.73"/>
    <n v="695.34"/>
    <n v="1517.07"/>
    <x v="1"/>
  </r>
  <r>
    <s v="       110125"/>
    <s v="110125"/>
    <s v="       100266"/>
    <s v="GPSMAP 64-ručni *Vlahović"/>
    <x v="1"/>
    <s v="19.07.16"/>
    <s v="01.08.16"/>
    <n v="20"/>
    <n v="1"/>
    <n v="2299.1799999999998"/>
    <n v="2030.96"/>
    <n v="268.22000000000003"/>
    <n v="919.67200000000003"/>
    <x v="0"/>
  </r>
  <r>
    <s v="       110126"/>
    <s v="110126"/>
    <s v="       101794"/>
    <s v="Software EED3 *Macenić"/>
    <x v="3"/>
    <s v="05.09.16"/>
    <s v="01.10.16"/>
    <n v="25"/>
    <n v="1"/>
    <n v="10030.790000000001"/>
    <n v="10030.790000000001"/>
    <n v="0"/>
    <n v="4012.3160000000007"/>
    <x v="0"/>
  </r>
  <r>
    <s v="       110128"/>
    <s v="110128"/>
    <s v="       101742"/>
    <s v="Soft.aplikacija za izradu"/>
    <x v="1"/>
    <s v="09.09.16"/>
    <s v="01.10.16"/>
    <n v="25"/>
    <n v="1"/>
    <n v="20000"/>
    <n v="20000"/>
    <n v="0"/>
    <n v="8000"/>
    <x v="0"/>
  </r>
  <r>
    <s v="       110132"/>
    <s v="110132"/>
    <s v="       100976"/>
    <s v="Ormar s drv.vratima100x60"/>
    <x v="0"/>
    <s v="06.09.16"/>
    <s v="01.10.16"/>
    <n v="12.5"/>
    <n v="1"/>
    <n v="1263.46"/>
    <n v="671.2"/>
    <n v="592.26"/>
    <n v="1263.46"/>
    <x v="1"/>
  </r>
  <r>
    <s v="       110133"/>
    <s v="110133"/>
    <s v="       101586"/>
    <s v="Računalo Infinity sp3767"/>
    <x v="2"/>
    <s v="14.09.16"/>
    <s v="01.10.16"/>
    <n v="25"/>
    <n v="1"/>
    <n v="7033.75"/>
    <n v="7033.75"/>
    <n v="0"/>
    <n v="2813.5"/>
    <x v="0"/>
  </r>
  <r>
    <s v="       110134"/>
    <s v="110134"/>
    <s v="       102202"/>
    <s v="Stolac uredski *Vlašić"/>
    <x v="0"/>
    <s v="09.09.16"/>
    <s v="01.10.16"/>
    <n v="12.5"/>
    <n v="1"/>
    <n v="647.72"/>
    <n v="344.09000000000003"/>
    <n v="303.63"/>
    <n v="647.72"/>
    <x v="1"/>
  </r>
  <r>
    <s v="       110140"/>
    <s v="110140"/>
    <s v="       102138"/>
    <s v="Stolac konf. sivi"/>
    <x v="0"/>
    <s v="22.09.16"/>
    <s v="01.10.16"/>
    <n v="12.5"/>
    <n v="1"/>
    <n v="255.89000000000001"/>
    <n v="135.96"/>
    <n v="119.93"/>
    <n v="255.89000000000001"/>
    <x v="1"/>
  </r>
  <r>
    <s v="       110141"/>
    <s v="110141"/>
    <s v="       102138"/>
    <s v="Stolac konf. sivi"/>
    <x v="0"/>
    <s v="22.09.16"/>
    <s v="01.10.16"/>
    <n v="12.5"/>
    <n v="1"/>
    <n v="255.89000000000001"/>
    <n v="135.96"/>
    <n v="119.93"/>
    <n v="255.89000000000001"/>
    <x v="1"/>
  </r>
  <r>
    <s v="       110142"/>
    <s v="110142"/>
    <s v="       102163"/>
    <s v="STOLAC METALNI S NASLONOM"/>
    <x v="0"/>
    <s v="15.10.98"/>
    <s v="01.11.98"/>
    <n v="12.5"/>
    <n v="1"/>
    <n v="384.3"/>
    <n v="384.3"/>
    <n v="0"/>
    <n v="153.72000000000003"/>
    <x v="0"/>
  </r>
  <r>
    <s v="       110143"/>
    <s v="110143"/>
    <s v="       101507"/>
    <s v="RAČ.INTEL CORE i7 4770k *"/>
    <x v="2"/>
    <s v="18.10.13"/>
    <s v="01.11.13"/>
    <n v="25"/>
    <n v="1"/>
    <n v="11283.97"/>
    <n v="11283.97"/>
    <n v="0"/>
    <n v="4513.5879999999997"/>
    <x v="0"/>
  </r>
  <r>
    <s v="       110144"/>
    <s v="110144"/>
    <s v="       101310"/>
    <s v="Polica"/>
    <x v="0"/>
    <s v="02.09.16"/>
    <s v="01.10.16"/>
    <n v="12.5"/>
    <n v="1"/>
    <n v="159.37"/>
    <n v="84.66"/>
    <n v="74.710000000000008"/>
    <n v="159.37"/>
    <x v="1"/>
  </r>
  <r>
    <s v="       110145"/>
    <s v="110145"/>
    <s v="       100482"/>
    <s v="Ladičar za uzorke"/>
    <x v="0"/>
    <s v="02.09.16"/>
    <s v="01.10.16"/>
    <n v="12.5"/>
    <n v="1"/>
    <n v="95.58"/>
    <n v="50.79"/>
    <n v="44.79"/>
    <n v="95.58"/>
    <x v="1"/>
  </r>
  <r>
    <s v="       110146"/>
    <s v="110146"/>
    <s v="       100482"/>
    <s v="Ladičar za uzorke"/>
    <x v="0"/>
    <s v="02.09.16"/>
    <s v="01.10.16"/>
    <n v="12.5"/>
    <n v="1"/>
    <n v="95.58"/>
    <n v="50.79"/>
    <n v="44.79"/>
    <n v="95.58"/>
    <x v="1"/>
  </r>
  <r>
    <s v="       110147"/>
    <s v="110147"/>
    <s v="       100482"/>
    <s v="Ladičar za uzorke"/>
    <x v="0"/>
    <s v="02.09.16"/>
    <s v="01.10.16"/>
    <n v="12.5"/>
    <n v="1"/>
    <n v="95.58"/>
    <n v="50.79"/>
    <n v="44.79"/>
    <n v="95.58"/>
    <x v="1"/>
  </r>
  <r>
    <s v="       110148"/>
    <s v="110148"/>
    <s v="       100964"/>
    <s v="Ormar otvoreni biblioteka"/>
    <x v="0"/>
    <s v="02.09.16"/>
    <s v="01.10.16"/>
    <n v="12.5"/>
    <n v="1"/>
    <n v="530.52"/>
    <n v="281.86"/>
    <n v="248.66"/>
    <n v="530.52"/>
    <x v="1"/>
  </r>
  <r>
    <s v="       110149"/>
    <s v="110149"/>
    <s v="       100964"/>
    <s v="Ormar otvoreni biblioteka"/>
    <x v="0"/>
    <s v="02.09.16"/>
    <s v="01.10.16"/>
    <n v="12.5"/>
    <n v="1"/>
    <n v="530.52"/>
    <n v="281.86"/>
    <n v="248.66"/>
    <n v="530.52"/>
    <x v="1"/>
  </r>
  <r>
    <s v="       110150"/>
    <s v="110150"/>
    <s v="       100964"/>
    <s v="Ormar otvoreni biblioteka"/>
    <x v="0"/>
    <s v="02.09.16"/>
    <s v="01.10.16"/>
    <n v="12.5"/>
    <n v="1"/>
    <n v="530.52"/>
    <n v="281.86"/>
    <n v="248.66"/>
    <n v="530.52"/>
    <x v="1"/>
  </r>
  <r>
    <s v="       110151"/>
    <s v="110151"/>
    <s v="       100964"/>
    <s v="Ormar otvoreni biblioteka"/>
    <x v="0"/>
    <s v="02.09.16"/>
    <s v="01.10.16"/>
    <n v="12.5"/>
    <n v="1"/>
    <n v="530.52"/>
    <n v="281.86"/>
    <n v="248.66"/>
    <n v="530.52"/>
    <x v="1"/>
  </r>
  <r>
    <s v="       110152"/>
    <s v="110152"/>
    <s v="       101661"/>
    <s v="Regal otvoreni *Mileusnić"/>
    <x v="1"/>
    <s v="02.09.16"/>
    <s v="01.10.16"/>
    <n v="12.5"/>
    <n v="1"/>
    <n v="371.06"/>
    <n v="197.12"/>
    <n v="173.94"/>
    <n v="371.06"/>
    <x v="1"/>
  </r>
  <r>
    <s v="       110153"/>
    <s v="110153"/>
    <s v="       101661"/>
    <s v="Regal otvoreni *Mileusnić"/>
    <x v="1"/>
    <s v="02.09.16"/>
    <s v="01.10.16"/>
    <n v="12.5"/>
    <n v="1"/>
    <n v="477.36"/>
    <n v="253.6"/>
    <n v="223.76"/>
    <n v="477.36"/>
    <x v="1"/>
  </r>
  <r>
    <s v="       110154"/>
    <s v="110154"/>
    <s v="       101661"/>
    <s v="Regal otvoreni *Mileusnić"/>
    <x v="1"/>
    <s v="02.09.16"/>
    <s v="01.10.16"/>
    <n v="12.5"/>
    <n v="1"/>
    <n v="477.36"/>
    <n v="253.6"/>
    <n v="223.76"/>
    <n v="477.36"/>
    <x v="1"/>
  </r>
  <r>
    <s v="       110155"/>
    <s v="110155"/>
    <s v="       101137"/>
    <s v="Ormarić s ogledalom *Mile"/>
    <x v="0"/>
    <s v="02.09.16"/>
    <s v="01.10.16"/>
    <n v="12.5"/>
    <n v="1"/>
    <n v="264.73"/>
    <n v="140.63"/>
    <n v="124.10000000000001"/>
    <n v="264.73"/>
    <x v="1"/>
  </r>
  <r>
    <s v="       110156"/>
    <s v="110156"/>
    <s v="       101661"/>
    <s v="Regal otvoreni *Mileusnić"/>
    <x v="1"/>
    <s v="02.09.16"/>
    <s v="01.10.16"/>
    <n v="12.5"/>
    <n v="1"/>
    <n v="849.47"/>
    <n v="451.27"/>
    <n v="398.2"/>
    <n v="849.47"/>
    <x v="1"/>
  </r>
  <r>
    <s v="       110157"/>
    <s v="110157"/>
    <s v="       101661"/>
    <s v="Regal otvoreni *Mileusnić"/>
    <x v="1"/>
    <s v="02.09.16"/>
    <s v="01.10.16"/>
    <n v="12.5"/>
    <n v="1"/>
    <n v="849.47"/>
    <n v="451.27"/>
    <n v="398.2"/>
    <n v="849.47"/>
    <x v="1"/>
  </r>
  <r>
    <s v="       110158"/>
    <s v="110158"/>
    <s v="       101661"/>
    <s v="Regal otvoreni *Mileusnić"/>
    <x v="1"/>
    <s v="02.09.16"/>
    <s v="01.10.16"/>
    <n v="12.5"/>
    <n v="1"/>
    <n v="849.47"/>
    <n v="451.27"/>
    <n v="398.2"/>
    <n v="849.47"/>
    <x v="1"/>
  </r>
  <r>
    <s v="       110159"/>
    <s v="110159"/>
    <s v="       100464"/>
    <s v="Ladičar *Borojević"/>
    <x v="0"/>
    <s v="02.09.16"/>
    <s v="01.10.16"/>
    <n v="12.5"/>
    <n v="1"/>
    <n v="743.16"/>
    <n v="394.82"/>
    <n v="348.34000000000003"/>
    <n v="743.16"/>
    <x v="1"/>
  </r>
  <r>
    <s v="       110160"/>
    <s v="110160"/>
    <s v="       101136"/>
    <s v="Ormarić s ogledalom *Boro"/>
    <x v="0"/>
    <s v="02.09.16"/>
    <s v="01.10.16"/>
    <n v="12.5"/>
    <n v="1"/>
    <n v="264.73"/>
    <n v="140.63"/>
    <n v="124.10000000000001"/>
    <n v="264.73"/>
    <x v="1"/>
  </r>
  <r>
    <s v="       110161"/>
    <s v="110161"/>
    <s v="       102451"/>
    <s v="Uredska fotelja"/>
    <x v="0"/>
    <s v="05.10.16"/>
    <s v="01.11.16"/>
    <n v="12.5"/>
    <n v="1"/>
    <n v="549.99"/>
    <n v="286.45999999999998"/>
    <n v="263.53000000000003"/>
    <n v="549.99"/>
    <x v="1"/>
  </r>
  <r>
    <s v="       110163"/>
    <s v="110163"/>
    <s v="       100648"/>
    <s v="Monitor 24&quot; Dell *Marić"/>
    <x v="2"/>
    <s v="14.10.16"/>
    <s v="01.11.16"/>
    <n v="25"/>
    <n v="1"/>
    <n v="1752.04"/>
    <n v="1752.04"/>
    <n v="0"/>
    <n v="700.81600000000003"/>
    <x v="0"/>
  </r>
  <r>
    <s v="       110165"/>
    <s v="110165"/>
    <s v="       101048"/>
    <s v="Ormar visoki za registrat"/>
    <x v="0"/>
    <s v="07.10.16"/>
    <s v="01.11.16"/>
    <n v="12.5"/>
    <n v="1"/>
    <n v="9013.94"/>
    <n v="4694.75"/>
    <n v="4319.1900000000005"/>
    <n v="9013.94"/>
    <x v="1"/>
  </r>
  <r>
    <s v="       110166"/>
    <s v="110166"/>
    <s v="       101586"/>
    <s v="Računalo Infinity sp3767"/>
    <x v="2"/>
    <s v="11.10.16"/>
    <s v="01.11.16"/>
    <n v="25"/>
    <n v="1"/>
    <n v="7033.75"/>
    <n v="7033.75"/>
    <n v="0"/>
    <n v="2813.5"/>
    <x v="0"/>
  </r>
  <r>
    <s v="       110167"/>
    <s v="110167"/>
    <s v="       100647"/>
    <s v="Monitor 24&quot; Dell *Jurkin"/>
    <x v="2"/>
    <s v="11.10.16"/>
    <s v="01.11.16"/>
    <n v="25"/>
    <n v="1"/>
    <n v="1821.25"/>
    <n v="1821.25"/>
    <n v="0"/>
    <n v="728.5"/>
    <x v="0"/>
  </r>
  <r>
    <s v="       110168"/>
    <s v="110168"/>
    <s v="       101586"/>
    <s v="Računalo Infinity sp3767"/>
    <x v="2"/>
    <s v="11.10.16"/>
    <s v="01.11.16"/>
    <n v="25"/>
    <n v="1"/>
    <n v="7033.75"/>
    <n v="7033.75"/>
    <n v="0"/>
    <n v="2813.5"/>
    <x v="0"/>
  </r>
  <r>
    <s v="       110169"/>
    <s v="110169"/>
    <s v="       100649"/>
    <s v="Monitor 24&quot; Dell *Polunda"/>
    <x v="2"/>
    <s v="20.10.16"/>
    <s v="01.11.16"/>
    <n v="25"/>
    <n v="1"/>
    <n v="1752.04"/>
    <n v="1752.04"/>
    <n v="0"/>
    <n v="700.81600000000003"/>
    <x v="0"/>
  </r>
  <r>
    <s v="       110171"/>
    <s v="110171"/>
    <s v="       100888"/>
    <s v="Ormar arhivski 1950x920x"/>
    <x v="0"/>
    <s v="14.06.16"/>
    <s v="01.07.16"/>
    <n v="12.5"/>
    <n v="1"/>
    <n v="1718.46"/>
    <n v="751.83"/>
    <n v="966.63"/>
    <n v="1718.46"/>
    <x v="1"/>
  </r>
  <r>
    <s v="       110180"/>
    <s v="110180"/>
    <s v="       100659"/>
    <s v="Monitor 27&quot; Dell"/>
    <x v="2"/>
    <s v="27.10.16"/>
    <s v="01.11.16"/>
    <n v="25"/>
    <n v="1"/>
    <n v="3449.9700000000003"/>
    <n v="3449.9700000000003"/>
    <n v="0"/>
    <n v="1379.9880000000003"/>
    <x v="0"/>
  </r>
  <r>
    <s v="       110181"/>
    <s v="110181"/>
    <s v="       102195"/>
    <s v="STOLAC UREDSKI"/>
    <x v="0"/>
    <s v="27.10.16"/>
    <s v="01.11.16"/>
    <n v="12.5"/>
    <n v="1"/>
    <n v="972.16"/>
    <n v="506.33"/>
    <n v="465.83"/>
    <n v="972.16"/>
    <x v="1"/>
  </r>
  <r>
    <s v="       110182"/>
    <s v="110182"/>
    <s v="       102326"/>
    <s v="Sust.za mjer.INSITU defor"/>
    <x v="1"/>
    <s v="02.11.16"/>
    <s v="01.12.16"/>
    <n v="20"/>
    <n v="1"/>
    <n v="18022.88"/>
    <n v="13770.78"/>
    <n v="4252.1000000000004"/>
    <n v="7209.152000000001"/>
    <x v="0"/>
  </r>
  <r>
    <s v="       110187"/>
    <s v="110187"/>
    <s v="       101584"/>
    <s v="Računalo Infinity sp3250"/>
    <x v="2"/>
    <s v="16.11.16"/>
    <s v="01.12.16"/>
    <n v="25"/>
    <n v="1"/>
    <n v="4797.97"/>
    <n v="4797.97"/>
    <n v="0"/>
    <n v="1919.1880000000001"/>
    <x v="0"/>
  </r>
  <r>
    <s v="       110188"/>
    <s v="110188"/>
    <s v="       101584"/>
    <s v="Računalo Infinity sp3250"/>
    <x v="2"/>
    <s v="16.11.16"/>
    <s v="01.12.16"/>
    <n v="25"/>
    <n v="1"/>
    <n v="4797.97"/>
    <n v="4797.97"/>
    <n v="0"/>
    <n v="1919.1880000000001"/>
    <x v="0"/>
  </r>
  <r>
    <s v="       110189"/>
    <s v="110189"/>
    <s v="       101584"/>
    <s v="Računalo Infinity sp3250"/>
    <x v="2"/>
    <s v="16.11.16"/>
    <s v="01.12.16"/>
    <n v="25"/>
    <n v="1"/>
    <n v="4797.97"/>
    <n v="4797.97"/>
    <n v="0"/>
    <n v="1919.1880000000001"/>
    <x v="0"/>
  </r>
  <r>
    <s v="       110190"/>
    <s v="110190"/>
    <s v="       101584"/>
    <s v="Računalo Infinity sp3250"/>
    <x v="2"/>
    <s v="16.11.16"/>
    <s v="01.12.16"/>
    <n v="25"/>
    <n v="1"/>
    <n v="4797.97"/>
    <n v="4797.97"/>
    <n v="0"/>
    <n v="1919.1880000000001"/>
    <x v="0"/>
  </r>
  <r>
    <s v="       110191"/>
    <s v="110191"/>
    <s v="       101584"/>
    <s v="Računalo Infinity sp3250"/>
    <x v="2"/>
    <s v="16.11.16"/>
    <s v="01.12.16"/>
    <n v="25"/>
    <n v="1"/>
    <n v="4797.97"/>
    <n v="4797.97"/>
    <n v="0"/>
    <n v="1919.1880000000001"/>
    <x v="0"/>
  </r>
  <r>
    <s v="       110192"/>
    <s v="110192"/>
    <s v="       101584"/>
    <s v="Računalo Infinity sp3250"/>
    <x v="2"/>
    <s v="16.11.16"/>
    <s v="01.12.16"/>
    <n v="25"/>
    <n v="1"/>
    <n v="4797.97"/>
    <n v="4797.97"/>
    <n v="0"/>
    <n v="1919.1880000000001"/>
    <x v="0"/>
  </r>
  <r>
    <s v="       110193"/>
    <s v="110193"/>
    <s v="       100645"/>
    <s v="Monitor 24&quot; Dell"/>
    <x v="2"/>
    <s v="16.11.16"/>
    <s v="01.12.16"/>
    <n v="25"/>
    <n v="1"/>
    <n v="1752.04"/>
    <n v="1752.04"/>
    <n v="0"/>
    <n v="700.81600000000003"/>
    <x v="0"/>
  </r>
  <r>
    <s v="       110194"/>
    <s v="110194"/>
    <s v="       100645"/>
    <s v="Monitor 24&quot; Dell"/>
    <x v="2"/>
    <s v="16.11.16"/>
    <s v="01.12.16"/>
    <n v="25"/>
    <n v="1"/>
    <n v="1752.05"/>
    <n v="1752.05"/>
    <n v="0"/>
    <n v="700.82"/>
    <x v="0"/>
  </r>
  <r>
    <s v="       110195"/>
    <s v="110195"/>
    <s v="       100645"/>
    <s v="Monitor 24&quot; Dell"/>
    <x v="2"/>
    <s v="16.11.16"/>
    <s v="01.12.16"/>
    <n v="25"/>
    <n v="1"/>
    <n v="1752.05"/>
    <n v="1752.05"/>
    <n v="0"/>
    <n v="700.82"/>
    <x v="0"/>
  </r>
  <r>
    <s v="       110196"/>
    <s v="110196"/>
    <s v="       100645"/>
    <s v="Monitor 24&quot; Dell"/>
    <x v="2"/>
    <s v="16.11.16"/>
    <s v="01.12.16"/>
    <n v="25"/>
    <n v="1"/>
    <n v="1752.05"/>
    <n v="1752.05"/>
    <n v="0"/>
    <n v="700.82"/>
    <x v="0"/>
  </r>
  <r>
    <s v="       110197"/>
    <s v="110197"/>
    <s v="       100645"/>
    <s v="Monitor 24&quot; Dell"/>
    <x v="2"/>
    <s v="16.11.16"/>
    <s v="01.12.16"/>
    <n v="25"/>
    <n v="1"/>
    <n v="1752.05"/>
    <n v="1752.05"/>
    <n v="0"/>
    <n v="700.82"/>
    <x v="0"/>
  </r>
  <r>
    <s v="       110198"/>
    <s v="110198"/>
    <s v="       100645"/>
    <s v="Monitor 24&quot; Dell"/>
    <x v="2"/>
    <s v="16.11.16"/>
    <s v="01.12.16"/>
    <n v="25"/>
    <n v="1"/>
    <n v="1752.05"/>
    <n v="1752.05"/>
    <n v="0"/>
    <n v="700.82"/>
    <x v="0"/>
  </r>
  <r>
    <s v="       110199"/>
    <s v="110199"/>
    <s v="       101587"/>
    <s v="Računalo Infinity sp4017"/>
    <x v="2"/>
    <s v="17.11.16"/>
    <s v="01.12.16"/>
    <n v="25"/>
    <n v="1"/>
    <n v="7471.75"/>
    <n v="7033.75"/>
    <n v="438"/>
    <n v="2988.7000000000003"/>
    <x v="0"/>
  </r>
  <r>
    <s v="       110200"/>
    <s v="110200"/>
    <s v="       100646"/>
    <s v="Monitor 24&quot; Dell *Herceg"/>
    <x v="2"/>
    <s v="17.11.16"/>
    <s v="01.12.16"/>
    <n v="25"/>
    <n v="1"/>
    <n v="1821.25"/>
    <n v="1821.25"/>
    <n v="0"/>
    <n v="728.5"/>
    <x v="0"/>
  </r>
  <r>
    <s v="       110204"/>
    <s v="110204"/>
    <s v="       101991"/>
    <s v="Stol polukružni dodatak *"/>
    <x v="0"/>
    <s v="17.11.16"/>
    <s v="01.12.16"/>
    <n v="12.5"/>
    <n v="1"/>
    <n v="331.29"/>
    <n v="169.09"/>
    <n v="162.20000000000002"/>
    <n v="331.29"/>
    <x v="1"/>
  </r>
  <r>
    <s v="       110207"/>
    <s v="110207"/>
    <s v="       102452"/>
    <s v="Uredska fotelja **Veinovi"/>
    <x v="0"/>
    <s v="21.11.16"/>
    <s v="01.12.16"/>
    <n v="12.5"/>
    <n v="1"/>
    <n v="1815.24"/>
    <n v="926.55000000000007"/>
    <n v="888.69"/>
    <n v="1815.24"/>
    <x v="1"/>
  </r>
  <r>
    <s v="       110208"/>
    <s v="110208"/>
    <s v="       100807"/>
    <s v="Notebook HP 650 G2"/>
    <x v="2"/>
    <s v="21.11.16"/>
    <s v="01.12.16"/>
    <n v="25"/>
    <n v="1"/>
    <n v="7599.8"/>
    <n v="7599.8"/>
    <n v="0"/>
    <n v="3039.92"/>
    <x v="0"/>
  </r>
  <r>
    <s v="       110209"/>
    <s v="110209"/>
    <s v="       100636"/>
    <s v="Monitor 23&quot; Dell *Lovrenč"/>
    <x v="2"/>
    <s v="21.11.16"/>
    <s v="01.12.16"/>
    <n v="25"/>
    <n v="1"/>
    <n v="1495.91"/>
    <n v="1495.91"/>
    <n v="0"/>
    <n v="598.36400000000003"/>
    <x v="0"/>
  </r>
  <r>
    <s v="       110211"/>
    <s v="110211"/>
    <s v="       100510"/>
    <s v="Meteorološka beži.stanica"/>
    <x v="1"/>
    <s v="22.11.16"/>
    <s v="01.12.16"/>
    <n v="20"/>
    <n v="1"/>
    <n v="12281.35"/>
    <n v="8086.22"/>
    <n v="4195.13"/>
    <n v="4912.5400000000009"/>
    <x v="0"/>
  </r>
  <r>
    <s v="       110213"/>
    <s v="110213"/>
    <s v="       102195"/>
    <s v="STOLAC UREDSKI"/>
    <x v="0"/>
    <s v="01.12.16"/>
    <s v="01.01.17"/>
    <n v="12.5"/>
    <n v="1"/>
    <n v="1307.3600000000001"/>
    <n v="653.68000000000006"/>
    <n v="653.68000000000006"/>
    <n v="1307.3600000000001"/>
    <x v="1"/>
  </r>
  <r>
    <s v="       110215"/>
    <s v="110215"/>
    <s v="       101623"/>
    <s v="Računalo terensko Trimble"/>
    <x v="2"/>
    <s v="09.12.16"/>
    <s v="01.01.17"/>
    <n v="25"/>
    <n v="1"/>
    <n v="27099.54"/>
    <n v="27099.54"/>
    <n v="0"/>
    <n v="10839.816000000001"/>
    <x v="0"/>
  </r>
  <r>
    <s v="       110216"/>
    <s v="110216"/>
    <s v="       102038"/>
    <s v="Stol radni 60x80x74 *Herc"/>
    <x v="0"/>
    <s v="05.12.16"/>
    <s v="01.01.17"/>
    <n v="12.5"/>
    <n v="1"/>
    <n v="1228.05"/>
    <n v="614.04"/>
    <n v="614.01"/>
    <n v="1228.05"/>
    <x v="1"/>
  </r>
  <r>
    <s v="       110217"/>
    <s v="110217"/>
    <s v="       100465"/>
    <s v="Ladičar *Herceg"/>
    <x v="0"/>
    <s v="05.12.16"/>
    <s v="01.01.17"/>
    <n v="12.5"/>
    <n v="1"/>
    <n v="1303.45"/>
    <n v="651.72"/>
    <n v="651.73"/>
    <n v="1303.45"/>
    <x v="1"/>
  </r>
  <r>
    <s v="       110218"/>
    <s v="110218"/>
    <s v="       100879"/>
    <s v="Ormar 80x40193 *Herceg"/>
    <x v="0"/>
    <s v="05.12.16"/>
    <s v="01.01.17"/>
    <n v="12.5"/>
    <n v="1"/>
    <n v="1296.5899999999999"/>
    <n v="648.28"/>
    <n v="648.31000000000006"/>
    <n v="1296.5899999999999"/>
    <x v="1"/>
  </r>
  <r>
    <s v="       110219"/>
    <s v="110219"/>
    <s v="       102199"/>
    <s v="Stolac uredski *Herceg"/>
    <x v="0"/>
    <s v="05.12.16"/>
    <s v="01.01.17"/>
    <n v="12.5"/>
    <n v="1"/>
    <n v="646.59"/>
    <n v="323.28000000000003"/>
    <n v="323.31"/>
    <n v="646.59"/>
    <x v="1"/>
  </r>
  <r>
    <s v="       110226"/>
    <s v="110226"/>
    <s v="       101035"/>
    <s v="Ormar visoki 86x40x214 *S"/>
    <x v="0"/>
    <s v="28.12.16"/>
    <s v="01.01.17"/>
    <n v="12.5"/>
    <n v="1"/>
    <n v="3280.9"/>
    <n v="1640.44"/>
    <n v="1640.46"/>
    <n v="3280.9"/>
    <x v="1"/>
  </r>
  <r>
    <s v="       110227"/>
    <s v="110227"/>
    <s v="       102204"/>
    <s v="Stolac uredski *Vugrinec"/>
    <x v="0"/>
    <s v="28.12.16"/>
    <s v="01.01.17"/>
    <n v="12.5"/>
    <n v="1"/>
    <n v="1801.53"/>
    <n v="900.76"/>
    <n v="900.77"/>
    <n v="1801.53"/>
    <x v="1"/>
  </r>
  <r>
    <s v="       110228"/>
    <s v="110228"/>
    <s v="       100635"/>
    <s v="Monitor 23&quot; Dell *Galjar"/>
    <x v="2"/>
    <s v="20.12.16"/>
    <s v="01.01.17"/>
    <n v="25"/>
    <n v="1"/>
    <n v="1154.4000000000001"/>
    <n v="1154.4000000000001"/>
    <n v="0"/>
    <n v="461.76000000000005"/>
    <x v="0"/>
  </r>
  <r>
    <s v="       110230"/>
    <s v="110230"/>
    <s v="       102530"/>
    <s v="Vaga precizna max.2100g"/>
    <x v="1"/>
    <s v="15.12.16"/>
    <s v="01.01.17"/>
    <n v="20"/>
    <n v="1"/>
    <n v="13673.5"/>
    <n v="10938.800000000001"/>
    <n v="2734.7000000000003"/>
    <n v="5469.4000000000005"/>
    <x v="0"/>
  </r>
  <r>
    <s v="       110231"/>
    <s v="110231"/>
    <s v="       101815"/>
    <s v="Sonda krilna terenska *Ko"/>
    <x v="1"/>
    <s v="06.12.16"/>
    <s v="01.01.17"/>
    <n v="20"/>
    <n v="1"/>
    <n v="15785.37"/>
    <n v="9076.58"/>
    <n v="6708.79"/>
    <n v="15785.37"/>
    <x v="1"/>
  </r>
  <r>
    <s v="       110232"/>
    <s v="110232"/>
    <s v="       100572"/>
    <s v="Mjerna kartica NI *Kuhine"/>
    <x v="1"/>
    <s v="05.12.16"/>
    <s v="01.01.17"/>
    <n v="20"/>
    <n v="1"/>
    <n v="12160.64"/>
    <n v="9728.52"/>
    <n v="2432.12"/>
    <n v="4864.2560000000003"/>
    <x v="0"/>
  </r>
  <r>
    <s v="       110233"/>
    <s v="110233"/>
    <s v="       101701"/>
    <s v="Senz.za mjer.vlage,,temp."/>
    <x v="1"/>
    <s v="08.12.16"/>
    <s v="01.01.17"/>
    <n v="20"/>
    <n v="1"/>
    <n v="4980.32"/>
    <n v="3984.2400000000002"/>
    <n v="996.08"/>
    <n v="1992.1279999999999"/>
    <x v="0"/>
  </r>
  <r>
    <s v="       110234"/>
    <s v="110234"/>
    <s v="       101701"/>
    <s v="Senz.za mjer.vlage,,temp."/>
    <x v="1"/>
    <s v="08.12.16"/>
    <s v="01.01.17"/>
    <n v="20"/>
    <n v="1"/>
    <n v="4980.32"/>
    <n v="3984.2400000000002"/>
    <n v="996.08"/>
    <n v="1992.1279999999999"/>
    <x v="0"/>
  </r>
  <r>
    <s v="       110235"/>
    <s v="110235"/>
    <s v="       101701"/>
    <s v="Senz.za mjer.vlage,,temp."/>
    <x v="1"/>
    <s v="08.12.16"/>
    <s v="01.01.17"/>
    <n v="20"/>
    <n v="1"/>
    <n v="4980.32"/>
    <n v="3984.2400000000002"/>
    <n v="996.08"/>
    <n v="1992.1279999999999"/>
    <x v="0"/>
  </r>
  <r>
    <s v="       110236"/>
    <s v="110236"/>
    <s v="       101701"/>
    <s v="Senz.za mjer.vlage,,temp."/>
    <x v="1"/>
    <s v="08.12.16"/>
    <s v="01.01.17"/>
    <n v="20"/>
    <n v="1"/>
    <n v="4980.32"/>
    <n v="3984.2400000000002"/>
    <n v="996.08"/>
    <n v="1992.1279999999999"/>
    <x v="0"/>
  </r>
  <r>
    <s v="       110237"/>
    <s v="110237"/>
    <s v="       102511"/>
    <s v="Vaga 1502-G/01 *Bedeković"/>
    <x v="1"/>
    <s v="24.11.16"/>
    <s v="01.12.16"/>
    <n v="20"/>
    <n v="1"/>
    <n v="5474.7"/>
    <n v="4471.01"/>
    <n v="1003.69"/>
    <n v="2189.88"/>
    <x v="0"/>
  </r>
  <r>
    <s v="       110238"/>
    <s v="110238"/>
    <s v="       101743"/>
    <s v="Soft.Surfer 13 *Šumanovac"/>
    <x v="1"/>
    <s v="26.11.16"/>
    <s v="01.12.16"/>
    <n v="25"/>
    <n v="1"/>
    <n v="5263.91"/>
    <n v="5263.91"/>
    <n v="0"/>
    <n v="2105.5639999999999"/>
    <x v="0"/>
  </r>
  <r>
    <s v="       110240"/>
    <s v="110240"/>
    <s v="       100559"/>
    <s v="Mjer.čelija za mjer.speci"/>
    <x v="1"/>
    <s v="23.12.16"/>
    <s v="01.01.17"/>
    <n v="20"/>
    <n v="1"/>
    <n v="10375"/>
    <n v="8300"/>
    <n v="2075"/>
    <n v="4150"/>
    <x v="0"/>
  </r>
  <r>
    <s v="       110241"/>
    <s v="110241"/>
    <s v="       100636"/>
    <s v="Monitor 23&quot; Dell *Lovrenč"/>
    <x v="2"/>
    <s v="21.11.16"/>
    <s v="01.12.16"/>
    <n v="25"/>
    <n v="1"/>
    <n v="1495.91"/>
    <n v="1495.91"/>
    <n v="0"/>
    <n v="598.36400000000003"/>
    <x v="0"/>
  </r>
  <r>
    <s v="       110244"/>
    <s v="110244"/>
    <s v="       100498"/>
    <s v="Loger dvokanalni za podat"/>
    <x v="1"/>
    <s v="20.12.16"/>
    <s v="01.01.17"/>
    <n v="20"/>
    <n v="1"/>
    <n v="1597.68"/>
    <n v="1278.1600000000001"/>
    <n v="319.52"/>
    <n v="639.07200000000012"/>
    <x v="0"/>
  </r>
  <r>
    <s v="       110245"/>
    <s v="110245"/>
    <s v="       100497"/>
    <s v="Loger dvokanalni WiFi za"/>
    <x v="1"/>
    <s v="20.12.16"/>
    <s v="01.01.17"/>
    <n v="20"/>
    <n v="1"/>
    <n v="2575.65"/>
    <n v="2060.52"/>
    <n v="515.13"/>
    <n v="1030.26"/>
    <x v="0"/>
  </r>
  <r>
    <s v="       110246"/>
    <s v="110246"/>
    <s v="       100822"/>
    <s v="Notebook HP450 G4"/>
    <x v="2"/>
    <s v="26.01.17"/>
    <s v="01.02.17"/>
    <n v="25"/>
    <n v="1"/>
    <n v="6780.1100000000006"/>
    <n v="6638.87"/>
    <n v="141.24"/>
    <n v="2712.0440000000003"/>
    <x v="0"/>
  </r>
  <r>
    <s v="       110248"/>
    <s v="110248"/>
    <s v="       100286"/>
    <s v="GSM poveznik"/>
    <x v="3"/>
    <s v="13.01.17"/>
    <s v="01.02.17"/>
    <n v="20"/>
    <n v="1"/>
    <n v="6567.59"/>
    <n v="5144.62"/>
    <n v="1422.97"/>
    <n v="2627.0360000000001"/>
    <x v="0"/>
  </r>
  <r>
    <s v="       110249"/>
    <s v="110249"/>
    <s v="       100783"/>
    <s v="Notebook Asus UX360U"/>
    <x v="2"/>
    <s v="10.02.17"/>
    <s v="01.03.17"/>
    <n v="25"/>
    <n v="1"/>
    <n v="9653.9600000000009"/>
    <n v="9251.7100000000009"/>
    <n v="402.25"/>
    <n v="3861.5840000000007"/>
    <x v="0"/>
  </r>
  <r>
    <s v="       110250"/>
    <s v="110250"/>
    <s v="       102032"/>
    <s v="Stol radni 200x90x75,8"/>
    <x v="0"/>
    <s v="31.01.17"/>
    <s v="01.02.17"/>
    <n v="12.5"/>
    <n v="1"/>
    <n v="3334.48"/>
    <n v="1632.51"/>
    <n v="1701.97"/>
    <n v="3334.48"/>
    <x v="1"/>
  </r>
  <r>
    <s v="       110251"/>
    <s v="110251"/>
    <s v="       100478"/>
    <s v="Ladičar s 3 ladice"/>
    <x v="0"/>
    <s v="31.01.17"/>
    <s v="01.02.17"/>
    <n v="12.5"/>
    <n v="1"/>
    <n v="2412.7600000000002"/>
    <n v="1181.26"/>
    <n v="1231.5"/>
    <n v="2412.7600000000002"/>
    <x v="1"/>
  </r>
  <r>
    <s v="       110252"/>
    <s v="110252"/>
    <s v="       100883"/>
    <s v="Ormar 85x50x218"/>
    <x v="0"/>
    <s v="31.01.17"/>
    <s v="01.02.17"/>
    <n v="12.5"/>
    <n v="1"/>
    <n v="3238.8"/>
    <n v="1585.66"/>
    <n v="1653.14"/>
    <n v="3238.8"/>
    <x v="1"/>
  </r>
  <r>
    <s v="       110253"/>
    <s v="110253"/>
    <s v="       100867"/>
    <s v="Ormar 200x40x150"/>
    <x v="0"/>
    <s v="31.01.17"/>
    <s v="01.02.17"/>
    <n v="12.5"/>
    <n v="1"/>
    <n v="3259.23"/>
    <n v="1595.65"/>
    <n v="1663.58"/>
    <n v="3259.23"/>
    <x v="1"/>
  </r>
  <r>
    <s v="       110254"/>
    <s v="110254"/>
    <s v="       101943"/>
    <s v="Stol konferencijski"/>
    <x v="0"/>
    <s v="31.01.17"/>
    <s v="01.02.17"/>
    <n v="12.5"/>
    <n v="1"/>
    <n v="1386.71"/>
    <n v="678.91"/>
    <n v="707.80000000000007"/>
    <n v="1386.71"/>
    <x v="1"/>
  </r>
  <r>
    <s v="       110256"/>
    <s v="110256"/>
    <s v="       101793"/>
    <s v="Software Edraw Max Lif"/>
    <x v="3"/>
    <s v="26.02.17"/>
    <s v="01.03.17"/>
    <n v="25"/>
    <n v="1"/>
    <n v="2075.2200000000003"/>
    <n v="2032"/>
    <n v="43.22"/>
    <n v="830.08800000000019"/>
    <x v="0"/>
  </r>
  <r>
    <s v="       110257"/>
    <s v="11025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58"/>
    <s v="11025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59"/>
    <s v="11025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60"/>
    <s v="110260"/>
    <s v="       102369"/>
    <s v="Telefon Yealink SIP T27P"/>
    <x v="1"/>
    <s v="04.01.17"/>
    <s v="01.02.17"/>
    <n v="20"/>
    <n v="1"/>
    <n v="941.86"/>
    <n v="737.78"/>
    <n v="204.08"/>
    <n v="376.74400000000003"/>
    <x v="0"/>
  </r>
  <r>
    <s v="       110261"/>
    <s v="11026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62"/>
    <s v="11026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63"/>
    <s v="11026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64"/>
    <s v="11026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65"/>
    <s v="11026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66"/>
    <s v="11026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67"/>
    <s v="110267"/>
    <s v="       102369"/>
    <s v="Telefon Yealink SIP T27P"/>
    <x v="1"/>
    <s v="04.01.17"/>
    <s v="01.02.17"/>
    <n v="20"/>
    <n v="1"/>
    <n v="1630.1200000000001"/>
    <n v="1276.92"/>
    <n v="353.2"/>
    <n v="652.04800000000012"/>
    <x v="0"/>
  </r>
  <r>
    <s v="       110268"/>
    <s v="11026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69"/>
    <s v="11026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70"/>
    <s v="11027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71"/>
    <s v="11027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72"/>
    <s v="11027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73"/>
    <s v="11027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74"/>
    <s v="11027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75"/>
    <s v="11027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76"/>
    <s v="11027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77"/>
    <s v="11027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78"/>
    <s v="11027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79"/>
    <s v="11027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80"/>
    <s v="11028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81"/>
    <s v="11028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82"/>
    <s v="11028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83"/>
    <s v="11028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84"/>
    <s v="11028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85"/>
    <s v="110285"/>
    <s v="       102367"/>
    <s v="Telefon Yealink SIP"/>
    <x v="1"/>
    <s v="04.01.17"/>
    <s v="01.02.17"/>
    <n v="20"/>
    <n v="0"/>
    <n v="0"/>
    <n v="0"/>
    <n v="0"/>
    <n v="0"/>
    <x v="1"/>
  </r>
  <r>
    <s v="       110286"/>
    <s v="11028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88"/>
    <s v="11028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89"/>
    <s v="11028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90"/>
    <s v="11029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91"/>
    <s v="11029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92"/>
    <s v="11029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93"/>
    <s v="11029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94"/>
    <s v="11029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95"/>
    <s v="11029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96"/>
    <s v="11029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97"/>
    <s v="11029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299"/>
    <s v="11029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00"/>
    <s v="11030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01"/>
    <s v="11030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02"/>
    <s v="11030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03"/>
    <s v="11030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04"/>
    <s v="11030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05"/>
    <s v="11030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06"/>
    <s v="11030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07"/>
    <s v="11030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08"/>
    <s v="11030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09"/>
    <s v="11030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10"/>
    <s v="11031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11"/>
    <s v="11031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12"/>
    <s v="11031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13"/>
    <s v="11031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14"/>
    <s v="11031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15"/>
    <s v="11031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16"/>
    <s v="11031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17"/>
    <s v="11031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18"/>
    <s v="11031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19"/>
    <s v="11031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20"/>
    <s v="11032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21"/>
    <s v="11032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22"/>
    <s v="11032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23"/>
    <s v="11032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24"/>
    <s v="11032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25"/>
    <s v="11032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26"/>
    <s v="11032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27"/>
    <s v="11032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28"/>
    <s v="11032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29"/>
    <s v="11032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30"/>
    <s v="11033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31"/>
    <s v="11033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32"/>
    <s v="11033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33"/>
    <s v="11033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34"/>
    <s v="11033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35"/>
    <s v="11033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36"/>
    <s v="11033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37"/>
    <s v="11033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38"/>
    <s v="11033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39"/>
    <s v="11033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40"/>
    <s v="11034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41"/>
    <s v="110341"/>
    <s v="       102368"/>
    <s v="Telefon Yealink SIP (kant"/>
    <x v="1"/>
    <s v="04.01.17"/>
    <s v="01.02.17"/>
    <n v="20"/>
    <n v="1"/>
    <n v="423.83"/>
    <n v="332.01"/>
    <n v="91.820000000000007"/>
    <n v="169.53200000000001"/>
    <x v="0"/>
  </r>
  <r>
    <s v="       110342"/>
    <s v="11034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43"/>
    <s v="11034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44"/>
    <s v="11034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45"/>
    <s v="11034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46"/>
    <s v="11034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47"/>
    <s v="11034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48"/>
    <s v="11034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49"/>
    <s v="11034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50"/>
    <s v="11035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51"/>
    <s v="11035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52"/>
    <s v="11035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53"/>
    <s v="11035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54"/>
    <s v="11035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55"/>
    <s v="11035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56"/>
    <s v="11035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57"/>
    <s v="11035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58"/>
    <s v="11035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59"/>
    <s v="11035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60"/>
    <s v="11036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61"/>
    <s v="11036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62"/>
    <s v="11036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63"/>
    <s v="11036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64"/>
    <s v="11036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65"/>
    <s v="11036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66"/>
    <s v="11036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67"/>
    <s v="11036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68"/>
    <s v="11036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69"/>
    <s v="11036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70"/>
    <s v="11037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71"/>
    <s v="11037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72"/>
    <s v="11037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73"/>
    <s v="11037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74"/>
    <s v="11037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75"/>
    <s v="11037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77"/>
    <s v="11037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78"/>
    <s v="11037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79"/>
    <s v="11037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80"/>
    <s v="11038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81"/>
    <s v="11038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82"/>
    <s v="11038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83"/>
    <s v="11038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84"/>
    <s v="11038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85"/>
    <s v="11038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86"/>
    <s v="11038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87"/>
    <s v="11038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88"/>
    <s v="11038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89"/>
    <s v="11038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90"/>
    <s v="11039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91"/>
    <s v="11039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92"/>
    <s v="11039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93"/>
    <s v="11039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94"/>
    <s v="11039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95"/>
    <s v="11039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96"/>
    <s v="11039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97"/>
    <s v="11039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98"/>
    <s v="11039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399"/>
    <s v="11039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00"/>
    <s v="11040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01"/>
    <s v="11040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02"/>
    <s v="11040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03"/>
    <s v="11040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04"/>
    <s v="11040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05"/>
    <s v="11040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06"/>
    <s v="11040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07"/>
    <s v="11040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08"/>
    <s v="11040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09"/>
    <s v="11040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10"/>
    <s v="11041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11"/>
    <s v="11041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12"/>
    <s v="11041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13"/>
    <s v="11041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14"/>
    <s v="11041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15"/>
    <s v="11041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16"/>
    <s v="11041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17"/>
    <s v="11041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18"/>
    <s v="11041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19"/>
    <s v="11041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20"/>
    <s v="11042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22"/>
    <s v="11042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23"/>
    <s v="11042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24"/>
    <s v="11042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25"/>
    <s v="11042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26"/>
    <s v="11042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27"/>
    <s v="110427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28"/>
    <s v="11042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29"/>
    <s v="110429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30"/>
    <s v="110430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31"/>
    <s v="110431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32"/>
    <s v="110432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33"/>
    <s v="110433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34"/>
    <s v="110434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35"/>
    <s v="110435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36"/>
    <s v="110436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437"/>
    <s v="110437"/>
    <s v="       102367"/>
    <s v="Telefon Yealink SIP"/>
    <x v="1"/>
    <s v="04.01.17"/>
    <s v="01.02.17"/>
    <n v="20"/>
    <n v="1"/>
    <n v="424.28000000000003"/>
    <n v="332.36"/>
    <n v="91.92"/>
    <n v="169.71200000000002"/>
    <x v="0"/>
  </r>
  <r>
    <s v="       110441"/>
    <s v="110441"/>
    <s v="       102525"/>
    <s v="Vaga Mettler Toledo"/>
    <x v="1"/>
    <s v="06.02.17"/>
    <s v="01.03.17"/>
    <n v="20"/>
    <n v="1"/>
    <n v="10321.130000000001"/>
    <n v="7912.88"/>
    <n v="2408.25"/>
    <n v="4128.4520000000002"/>
    <x v="0"/>
  </r>
  <r>
    <s v="       110442"/>
    <s v="110442"/>
    <s v="       100779"/>
    <s v="Notebook Acer V17"/>
    <x v="2"/>
    <s v="23.02.17"/>
    <s v="01.03.17"/>
    <n v="25"/>
    <n v="1"/>
    <n v="10790.22"/>
    <n v="10340.64"/>
    <n v="449.58"/>
    <n v="4316.0879999999997"/>
    <x v="0"/>
  </r>
  <r>
    <s v="       110443"/>
    <s v="110443"/>
    <s v="       101641"/>
    <s v="Radna stanica MSGW Infini"/>
    <x v="1"/>
    <s v="06.03.17"/>
    <s v="01.04.17"/>
    <n v="25"/>
    <n v="1"/>
    <n v="9109.380000000001"/>
    <n v="8540.06"/>
    <n v="569.32000000000005"/>
    <n v="3643.7520000000004"/>
    <x v="0"/>
  </r>
  <r>
    <s v="       110444"/>
    <s v="110444"/>
    <s v="       101641"/>
    <s v="Radna stanica MSGW Infini"/>
    <x v="1"/>
    <s v="06.03.17"/>
    <s v="01.04.17"/>
    <n v="25"/>
    <n v="1"/>
    <n v="12158.75"/>
    <n v="11398.84"/>
    <n v="759.91"/>
    <n v="4863.5"/>
    <x v="0"/>
  </r>
  <r>
    <s v="       110445"/>
    <s v="110445"/>
    <s v="       101641"/>
    <s v="Radna stanica MSGW Infini"/>
    <x v="1"/>
    <s v="06.03.17"/>
    <s v="01.04.17"/>
    <n v="25"/>
    <n v="1"/>
    <n v="12158.75"/>
    <n v="11398.84"/>
    <n v="759.91"/>
    <n v="4863.5"/>
    <x v="0"/>
  </r>
  <r>
    <s v="       110446"/>
    <s v="110446"/>
    <s v="       101641"/>
    <s v="Radna stanica MSGW Infini"/>
    <x v="1"/>
    <s v="06.03.17"/>
    <s v="01.04.17"/>
    <n v="25"/>
    <n v="1"/>
    <n v="12158.75"/>
    <n v="11398.84"/>
    <n v="759.91"/>
    <n v="4863.5"/>
    <x v="0"/>
  </r>
  <r>
    <s v="       110447"/>
    <s v="110447"/>
    <s v="       101641"/>
    <s v="Radna stanica MSGW Infini"/>
    <x v="1"/>
    <s v="06.03.17"/>
    <s v="01.04.17"/>
    <n v="25"/>
    <n v="1"/>
    <n v="12158.75"/>
    <n v="11398.84"/>
    <n v="759.91"/>
    <n v="4863.5"/>
    <x v="0"/>
  </r>
  <r>
    <s v="       110448"/>
    <s v="110448"/>
    <s v="       101641"/>
    <s v="Radna stanica MSGW Infini"/>
    <x v="1"/>
    <s v="06.03.17"/>
    <s v="01.04.17"/>
    <n v="25"/>
    <n v="1"/>
    <n v="12158.75"/>
    <n v="11398.84"/>
    <n v="759.91"/>
    <n v="4863.5"/>
    <x v="0"/>
  </r>
  <r>
    <s v="       110449"/>
    <s v="110449"/>
    <s v="       101641"/>
    <s v="Radna stanica MSGW Infini"/>
    <x v="1"/>
    <s v="06.03.17"/>
    <s v="01.04.17"/>
    <n v="25"/>
    <n v="1"/>
    <n v="12158.75"/>
    <n v="11398.84"/>
    <n v="759.91"/>
    <n v="4863.5"/>
    <x v="0"/>
  </r>
  <r>
    <s v="       110450"/>
    <s v="110450"/>
    <s v="       101641"/>
    <s v="Radna stanica MSGW Infini"/>
    <x v="1"/>
    <s v="06.03.17"/>
    <s v="01.04.17"/>
    <n v="25"/>
    <n v="1"/>
    <n v="12158.75"/>
    <n v="11398.84"/>
    <n v="759.91"/>
    <n v="4863.5"/>
    <x v="0"/>
  </r>
  <r>
    <s v="       110451"/>
    <s v="110451"/>
    <s v="       101641"/>
    <s v="Radna stanica MSGW Infini"/>
    <x v="1"/>
    <s v="06.03.17"/>
    <s v="01.04.17"/>
    <n v="25"/>
    <n v="1"/>
    <n v="12158.75"/>
    <n v="11398.84"/>
    <n v="759.91"/>
    <n v="4863.5"/>
    <x v="0"/>
  </r>
  <r>
    <s v="       110452"/>
    <s v="110452"/>
    <s v="       101184"/>
    <s v="Perilica posuđa Končar"/>
    <x v="1"/>
    <s v="09.02.17"/>
    <s v="01.03.17"/>
    <n v="20"/>
    <n v="1"/>
    <n v="1865.88"/>
    <n v="1430.52"/>
    <n v="435.36"/>
    <n v="746.35200000000009"/>
    <x v="0"/>
  </r>
  <r>
    <s v="       110453"/>
    <s v="110453"/>
    <s v="       100211"/>
    <s v="Fotoaparat Canon EOS 80D"/>
    <x v="1"/>
    <s v="14.02.17"/>
    <s v="01.03.17"/>
    <n v="20"/>
    <n v="1"/>
    <n v="16357.36"/>
    <n v="10224.07"/>
    <n v="6133.29"/>
    <n v="6542.9440000000004"/>
    <x v="0"/>
  </r>
  <r>
    <s v="       110454"/>
    <s v="110454"/>
    <s v="       101723"/>
    <s v="Set od 9 utega za umjerav"/>
    <x v="1"/>
    <s v="09.02.17"/>
    <s v="01.03.17"/>
    <n v="20"/>
    <n v="1"/>
    <n v="3664.9"/>
    <n v="2809.76"/>
    <n v="855.14"/>
    <n v="1465.96"/>
    <x v="0"/>
  </r>
  <r>
    <s v="       110455"/>
    <s v="110455"/>
    <s v="       100354"/>
    <s v="Kamera podvodna Olympus"/>
    <x v="2"/>
    <s v="03.03.17"/>
    <s v="01.04.17"/>
    <n v="20"/>
    <n v="1"/>
    <n v="3145.54"/>
    <n v="2359.16"/>
    <n v="786.38"/>
    <n v="1258.2160000000001"/>
    <x v="0"/>
  </r>
  <r>
    <s v="       110456"/>
    <s v="110456"/>
    <s v="       100638"/>
    <s v="Monitor 23&quot; Dell P2317H"/>
    <x v="2"/>
    <s v="01.03.17"/>
    <s v="01.04.17"/>
    <n v="25"/>
    <n v="1"/>
    <n v="1585.45"/>
    <n v="1337.72"/>
    <n v="247.73000000000002"/>
    <n v="634.18000000000006"/>
    <x v="0"/>
  </r>
  <r>
    <s v="       110457"/>
    <s v="110457"/>
    <s v="       100640"/>
    <s v="Monitor 23&quot; Dell U2715H"/>
    <x v="2"/>
    <s v="01.03.17"/>
    <s v="01.04.17"/>
    <n v="25"/>
    <n v="1"/>
    <n v="4478.62"/>
    <n v="3778.85"/>
    <n v="699.77"/>
    <n v="1791.4480000000001"/>
    <x v="0"/>
  </r>
  <r>
    <s v="       110467"/>
    <s v="110467"/>
    <s v="       101405"/>
    <s v="Projektor Casio XJ-V2"/>
    <x v="1"/>
    <s v="30.03.17"/>
    <s v="01.04.17"/>
    <n v="25"/>
    <n v="1"/>
    <n v="4499.5"/>
    <n v="4218.3"/>
    <n v="281.2"/>
    <n v="1799.8000000000002"/>
    <x v="0"/>
  </r>
  <r>
    <s v="       110468"/>
    <s v="110468"/>
    <s v="       101405"/>
    <s v="Projektor Casio XJ-V2"/>
    <x v="1"/>
    <s v="30.03.17"/>
    <s v="01.04.17"/>
    <n v="25"/>
    <n v="1"/>
    <n v="4499.5"/>
    <n v="4218.3"/>
    <n v="281.2"/>
    <n v="1799.8000000000002"/>
    <x v="0"/>
  </r>
  <r>
    <s v="       110470"/>
    <s v="110470"/>
    <s v="       102558"/>
    <s v="Vitrina lowcost 80x40x180"/>
    <x v="0"/>
    <s v="28.03.17"/>
    <s v="01.04.17"/>
    <n v="12.5"/>
    <n v="1"/>
    <n v="3711.38"/>
    <n v="1739.7"/>
    <n v="1971.68"/>
    <n v="3711.38"/>
    <x v="1"/>
  </r>
  <r>
    <s v="       110471"/>
    <s v="110471"/>
    <s v="       101809"/>
    <s v="Software Tectonics FP"/>
    <x v="1"/>
    <s v="20.03.17"/>
    <s v="01.04.17"/>
    <n v="25"/>
    <n v="1"/>
    <n v="2227.25"/>
    <n v="2088.04"/>
    <n v="139.21"/>
    <n v="890.90000000000009"/>
    <x v="0"/>
  </r>
  <r>
    <s v="       110472"/>
    <s v="110472"/>
    <s v="       100824"/>
    <s v="Notebook Lenovo"/>
    <x v="2"/>
    <s v="10.04.17"/>
    <s v="01.05.17"/>
    <n v="25"/>
    <n v="1"/>
    <n v="10790.22"/>
    <n v="9891.0500000000011"/>
    <n v="899.17000000000007"/>
    <n v="4316.0879999999997"/>
    <x v="0"/>
  </r>
  <r>
    <s v="       110473"/>
    <s v="110473"/>
    <s v="       100824"/>
    <s v="Notebook Lenovo"/>
    <x v="2"/>
    <s v="11.04.17"/>
    <s v="01.05.17"/>
    <n v="25"/>
    <n v="1"/>
    <n v="11265.97"/>
    <n v="10327.130000000001"/>
    <n v="938.84"/>
    <n v="4506.3879999999999"/>
    <x v="0"/>
  </r>
  <r>
    <s v="       110474"/>
    <s v="110474"/>
    <s v="       101588"/>
    <s v="Računalo Infinity sp4081"/>
    <x v="2"/>
    <s v="14.04.17"/>
    <s v="01.05.17"/>
    <n v="25"/>
    <n v="1"/>
    <n v="5593.75"/>
    <n v="5127.6099999999997"/>
    <n v="466.14"/>
    <n v="2237.5"/>
    <x v="0"/>
  </r>
  <r>
    <s v="       110475"/>
    <s v="110475"/>
    <s v="       101590"/>
    <s v="Računalo Infinitysp4082"/>
    <x v="2"/>
    <s v="14.04.17"/>
    <s v="01.05.17"/>
    <n v="25"/>
    <n v="1"/>
    <n v="6998.66"/>
    <n v="6415.45"/>
    <n v="583.21"/>
    <n v="2799.4639999999999"/>
    <x v="0"/>
  </r>
  <r>
    <s v="       110476"/>
    <s v="110476"/>
    <s v="       100422"/>
    <s v="Kompas geološki za terens"/>
    <x v="1"/>
    <s v="06.04.17"/>
    <s v="01.05.17"/>
    <n v="20"/>
    <n v="1"/>
    <n v="4834.42"/>
    <n v="2578.35"/>
    <n v="2256.0700000000002"/>
    <n v="4834.42"/>
    <x v="1"/>
  </r>
  <r>
    <s v="       110477"/>
    <s v="110477"/>
    <s v="       101626"/>
    <s v="Računao Infinity sp4082"/>
    <x v="2"/>
    <s v="24.04.17"/>
    <s v="01.05.17"/>
    <n v="25"/>
    <n v="1"/>
    <n v="7245"/>
    <n v="6641.25"/>
    <n v="603.75"/>
    <n v="2898"/>
    <x v="0"/>
  </r>
  <r>
    <s v="       110478"/>
    <s v="110478"/>
    <s v="       101626"/>
    <s v="Računao Infinity sp4082"/>
    <x v="2"/>
    <s v="24.04.17"/>
    <s v="01.05.17"/>
    <n v="25"/>
    <n v="1"/>
    <n v="7245"/>
    <n v="6641.25"/>
    <n v="603.75"/>
    <n v="2898"/>
    <x v="0"/>
  </r>
  <r>
    <s v="       110479"/>
    <s v="110479"/>
    <s v="       100678"/>
    <s v="Monitor Dell 23&quot; P2317H"/>
    <x v="2"/>
    <s v="24.04.17"/>
    <s v="01.05.17"/>
    <n v="25"/>
    <n v="1"/>
    <n v="1641.25"/>
    <n v="1504.47"/>
    <n v="136.78"/>
    <n v="656.5"/>
    <x v="0"/>
  </r>
  <r>
    <s v="       110480"/>
    <s v="110480"/>
    <s v="       100678"/>
    <s v="Monitor Dell 23&quot; P2317H"/>
    <x v="2"/>
    <s v="24.04.17"/>
    <s v="01.05.17"/>
    <n v="25"/>
    <n v="1"/>
    <n v="1641.25"/>
    <n v="1504.47"/>
    <n v="136.78"/>
    <n v="656.5"/>
    <x v="0"/>
  </r>
  <r>
    <s v="       110481"/>
    <s v="110481"/>
    <s v="       100678"/>
    <s v="Monitor Dell 23&quot; P2317H"/>
    <x v="2"/>
    <s v="24.04.17"/>
    <s v="01.05.17"/>
    <n v="25"/>
    <n v="1"/>
    <n v="1641.25"/>
    <n v="1504.47"/>
    <n v="136.78"/>
    <n v="656.5"/>
    <x v="0"/>
  </r>
  <r>
    <s v="       110482"/>
    <s v="110482"/>
    <s v="       100678"/>
    <s v="Monitor Dell 23&quot; P2317H"/>
    <x v="2"/>
    <s v="24.04.17"/>
    <s v="01.05.17"/>
    <n v="25"/>
    <n v="1"/>
    <n v="1641.25"/>
    <n v="1504.47"/>
    <n v="136.78"/>
    <n v="656.5"/>
    <x v="0"/>
  </r>
  <r>
    <s v="       110484"/>
    <s v="110484"/>
    <s v="       100638"/>
    <s v="Monitor 23&quot; Dell P2317H"/>
    <x v="2"/>
    <s v="15.05.17"/>
    <s v="01.06.17"/>
    <n v="25"/>
    <n v="1"/>
    <n v="1585.45"/>
    <n v="1420.29"/>
    <n v="165.16"/>
    <n v="634.18000000000006"/>
    <x v="0"/>
  </r>
  <r>
    <s v="       110485"/>
    <s v="110485"/>
    <s v="       100687"/>
    <s v="Monitor Dell 27&quot; U2715H"/>
    <x v="2"/>
    <s v="02.05.17"/>
    <s v="01.06.17"/>
    <n v="25"/>
    <n v="1"/>
    <n v="4478.62"/>
    <n v="4012.11"/>
    <n v="466.51"/>
    <n v="1791.4480000000001"/>
    <x v="0"/>
  </r>
  <r>
    <s v="       110486"/>
    <s v="110486"/>
    <s v="       102437"/>
    <s v="Ur.za ispitivanje ISRM me"/>
    <x v="1"/>
    <s v="28.04.17"/>
    <s v="01.05.17"/>
    <n v="20"/>
    <n v="1"/>
    <n v="6368.3600000000006"/>
    <n v="4670.12"/>
    <n v="1698.24"/>
    <n v="2547.3440000000005"/>
    <x v="0"/>
  </r>
  <r>
    <s v="       110488"/>
    <s v="110488"/>
    <s v="       101641"/>
    <s v="Radna stanica MSGW Infini"/>
    <x v="1"/>
    <s v="16.05.17"/>
    <s v="01.06.17"/>
    <n v="25"/>
    <n v="1"/>
    <n v="11745.35"/>
    <n v="10521.880000000001"/>
    <n v="1223.47"/>
    <n v="4698.1400000000003"/>
    <x v="0"/>
  </r>
  <r>
    <s v="       110490"/>
    <s v="110490"/>
    <s v="       102391"/>
    <s v="Termosonda sekundarna NTC"/>
    <x v="1"/>
    <s v="05.05.17"/>
    <s v="01.06.17"/>
    <n v="20"/>
    <n v="1"/>
    <n v="6095.46"/>
    <n v="4368.41"/>
    <n v="1727.05"/>
    <n v="2438.1840000000002"/>
    <x v="0"/>
  </r>
  <r>
    <s v="       110491"/>
    <s v="110491"/>
    <s v="       100661"/>
    <s v="Monitor 27&quot; Dell U2715H"/>
    <x v="2"/>
    <s v="12.06.17"/>
    <s v="01.07.17"/>
    <n v="25"/>
    <n v="1"/>
    <n v="4478.62"/>
    <n v="3918.81"/>
    <n v="559.81000000000006"/>
    <n v="1791.4480000000001"/>
    <x v="0"/>
  </r>
  <r>
    <s v="       110492"/>
    <s v="110492"/>
    <s v="       101589"/>
    <s v="Računalo Infinity sp4082"/>
    <x v="2"/>
    <s v="12.06.17"/>
    <s v="01.07.17"/>
    <n v="25"/>
    <n v="1"/>
    <n v="6998.67"/>
    <n v="6123.84"/>
    <n v="874.83"/>
    <n v="2799.4680000000003"/>
    <x v="0"/>
  </r>
  <r>
    <s v="       110493"/>
    <s v="110493"/>
    <s v="       102428"/>
    <s v="Umjetnička slika"/>
    <x v="6"/>
    <s v="01.01.97"/>
    <s v="01.02.97"/>
    <n v="0"/>
    <n v="1"/>
    <n v="0.01"/>
    <n v="0"/>
    <n v="0.01"/>
    <n v="0.01"/>
    <x v="2"/>
  </r>
  <r>
    <s v="       110494"/>
    <s v="110494"/>
    <s v="       100780"/>
    <s v="Notebook Apple Air 13&quot;"/>
    <x v="2"/>
    <s v="26.06.17"/>
    <s v="01.07.17"/>
    <n v="25"/>
    <n v="1"/>
    <n v="8618.75"/>
    <n v="7541.41"/>
    <n v="1077.3399999999999"/>
    <n v="3447.5"/>
    <x v="0"/>
  </r>
  <r>
    <s v="       110495"/>
    <s v="110495"/>
    <s v="       101451"/>
    <s v="Pult za studomat"/>
    <x v="1"/>
    <s v="13.07.17"/>
    <s v="01.08.17"/>
    <n v="12.5"/>
    <n v="1"/>
    <n v="8125"/>
    <n v="3470.07"/>
    <n v="4654.93"/>
    <n v="8125"/>
    <x v="1"/>
  </r>
  <r>
    <s v="       110496"/>
    <s v="110496"/>
    <s v="       100638"/>
    <s v="Monitor 23&quot; Dell P2317H"/>
    <x v="2"/>
    <s v="12.06.17"/>
    <s v="01.07.17"/>
    <n v="25"/>
    <n v="1"/>
    <n v="1641.25"/>
    <n v="1436.09"/>
    <n v="205.16"/>
    <n v="656.5"/>
    <x v="0"/>
  </r>
  <r>
    <s v="       110500"/>
    <s v="110500"/>
    <s v="       101534"/>
    <s v="Rač.MSGW INFINITY sp4705"/>
    <x v="2"/>
    <s v="05.07.17"/>
    <s v="01.08.17"/>
    <n v="25"/>
    <n v="1"/>
    <n v="6998.67"/>
    <n v="5978.04"/>
    <n v="1020.63"/>
    <n v="2799.4680000000003"/>
    <x v="0"/>
  </r>
  <r>
    <s v="       110501"/>
    <s v="110501"/>
    <s v="       100663"/>
    <s v="Monitor 27“ DELL U2715H"/>
    <x v="2"/>
    <s v="05.07.17"/>
    <s v="01.08.17"/>
    <n v="25"/>
    <n v="1"/>
    <n v="4478.62"/>
    <n v="3825.5"/>
    <n v="653.12"/>
    <n v="1791.4480000000001"/>
    <x v="0"/>
  </r>
  <r>
    <s v="       110502"/>
    <s v="110502"/>
    <s v="       101552"/>
    <s v="Računalo Asus A88XM"/>
    <x v="2"/>
    <s v="20.06.17"/>
    <s v="01.07.17"/>
    <n v="25"/>
    <n v="1"/>
    <n v="2990.19"/>
    <n v="747.55000000000007"/>
    <n v="2242.64"/>
    <n v="2990.19"/>
    <x v="1"/>
  </r>
  <r>
    <s v="       110503"/>
    <s v="110503"/>
    <s v="       100708"/>
    <s v="Monitor ProLite T2336MSC-"/>
    <x v="2"/>
    <s v="12.07.17"/>
    <s v="01.08.17"/>
    <n v="25"/>
    <n v="1"/>
    <n v="3487.5"/>
    <n v="2978.92"/>
    <n v="508.58"/>
    <n v="1395"/>
    <x v="0"/>
  </r>
  <r>
    <s v="       110504"/>
    <s v="110504"/>
    <s v="       101604"/>
    <s v="Računalo Minix NEO Z-W10"/>
    <x v="2"/>
    <s v="12.07.17"/>
    <s v="01.08.17"/>
    <n v="25"/>
    <n v="1"/>
    <n v="1187.5"/>
    <n v="1014.34"/>
    <n v="173.16"/>
    <n v="475"/>
    <x v="0"/>
  </r>
  <r>
    <s v="       110505"/>
    <s v="110505"/>
    <s v="       100708"/>
    <s v="Monitor ProLite T2336MSC-"/>
    <x v="2"/>
    <s v="12.07.17"/>
    <s v="01.08.17"/>
    <n v="25"/>
    <n v="1"/>
    <n v="3487.5"/>
    <n v="2978.92"/>
    <n v="508.58"/>
    <n v="1395"/>
    <x v="0"/>
  </r>
  <r>
    <s v="       110506"/>
    <s v="110506"/>
    <s v="       101604"/>
    <s v="Računalo Minix NEO Z-W10"/>
    <x v="2"/>
    <s v="12.07.17"/>
    <s v="01.08.17"/>
    <n v="25"/>
    <n v="1"/>
    <n v="1187.5"/>
    <n v="1014.34"/>
    <n v="173.16"/>
    <n v="475"/>
    <x v="0"/>
  </r>
  <r>
    <s v="       110507"/>
    <s v="110507"/>
    <s v="       101533"/>
    <s v="Rač.MSGW Infinity sp3250"/>
    <x v="2"/>
    <s v="31.12.17"/>
    <s v="01.01.18"/>
    <n v="25"/>
    <n v="1"/>
    <n v="4987.5"/>
    <n v="3740.64"/>
    <n v="1246.8600000000001"/>
    <n v="1995"/>
    <x v="0"/>
  </r>
  <r>
    <s v="       110508"/>
    <s v="110508"/>
    <s v="       100632"/>
    <s v="Monitor 22&quot; Dell P2214H"/>
    <x v="2"/>
    <s v="31.12.17"/>
    <s v="01.01.18"/>
    <n v="25"/>
    <n v="1"/>
    <n v="1593.75"/>
    <n v="1195.32"/>
    <n v="398.43"/>
    <n v="637.5"/>
    <x v="0"/>
  </r>
  <r>
    <s v="       110509"/>
    <s v="110509"/>
    <s v="       101533"/>
    <s v="Rač.MSGW Infinity sp3250"/>
    <x v="2"/>
    <s v="31.12.17"/>
    <s v="01.01.18"/>
    <n v="25"/>
    <n v="1"/>
    <n v="4987.5"/>
    <n v="3740.64"/>
    <n v="1246.8600000000001"/>
    <n v="1995"/>
    <x v="0"/>
  </r>
  <r>
    <s v="       110510"/>
    <s v="110510"/>
    <s v="       102021"/>
    <s v="Stol radni 160x80xH74"/>
    <x v="0"/>
    <s v="30.06.17"/>
    <s v="01.07.17"/>
    <n v="12.5"/>
    <n v="1"/>
    <n v="1233.1600000000001"/>
    <n v="539.52"/>
    <n v="693.64"/>
    <n v="1233.1600000000001"/>
    <x v="1"/>
  </r>
  <r>
    <s v="       110511"/>
    <s v="110511"/>
    <s v="       100468"/>
    <s v="Ladičar 43x60x74"/>
    <x v="0"/>
    <s v="30.06.17"/>
    <s v="01.07.17"/>
    <n v="12.5"/>
    <n v="1"/>
    <n v="1308.8700000000001"/>
    <n v="572.63"/>
    <n v="736.24"/>
    <n v="1308.8700000000001"/>
    <x v="1"/>
  </r>
  <r>
    <s v="       110512"/>
    <s v="110512"/>
    <s v="       100931"/>
    <s v="Ormar garderobni80x40x193"/>
    <x v="0"/>
    <s v="30.06.17"/>
    <s v="01.07.17"/>
    <n v="12.5"/>
    <n v="1"/>
    <n v="1301.98"/>
    <n v="569.62"/>
    <n v="732.36"/>
    <n v="1301.98"/>
    <x v="1"/>
  </r>
  <r>
    <s v="       110513"/>
    <s v="110513"/>
    <s v="       100579"/>
    <s v="Mjerni uređaj za računaln"/>
    <x v="2"/>
    <s v="15.07.17"/>
    <s v="01.08.17"/>
    <n v="20"/>
    <n v="1"/>
    <n v="38613.49"/>
    <n v="26385.89"/>
    <n v="12227.6"/>
    <n v="15445.396000000001"/>
    <x v="0"/>
  </r>
  <r>
    <s v="       110528"/>
    <s v="110528"/>
    <s v="       100194"/>
    <s v="Fotelja uredska crna"/>
    <x v="0"/>
    <s v="18.08.17"/>
    <s v="01.09.17"/>
    <n v="12.5"/>
    <n v="1"/>
    <n v="681.4"/>
    <n v="283.93"/>
    <n v="397.47"/>
    <n v="681.4"/>
    <x v="1"/>
  </r>
  <r>
    <s v="       110529"/>
    <s v="110529"/>
    <s v="       100140"/>
    <s v="Ekran interaktivni"/>
    <x v="1"/>
    <s v="30.08.17"/>
    <s v="01.09.17"/>
    <n v="25"/>
    <n v="1"/>
    <n v="25497.5"/>
    <n v="21247.93"/>
    <n v="4249.57"/>
    <n v="10199"/>
    <x v="0"/>
  </r>
  <r>
    <s v="       110530"/>
    <s v="110530"/>
    <s v="       101270"/>
    <s v="Ploča pametna Smart Kapp"/>
    <x v="1"/>
    <s v="30.08.17"/>
    <s v="01.09.17"/>
    <n v="25"/>
    <n v="1"/>
    <n v="7058.75"/>
    <n v="5882.3"/>
    <n v="1176.45"/>
    <n v="2823.5"/>
    <x v="0"/>
  </r>
  <r>
    <s v="       110538"/>
    <s v="110538"/>
    <s v="       101262"/>
    <s v="Plinski lift"/>
    <x v="1"/>
    <s v="13.06.17"/>
    <s v="01.07.17"/>
    <n v="20"/>
    <n v="1"/>
    <n v="7490.1"/>
    <n v="3788.67"/>
    <n v="3701.4300000000003"/>
    <n v="7490.1"/>
    <x v="1"/>
  </r>
  <r>
    <s v="       110539"/>
    <s v="110539"/>
    <s v="       101724"/>
    <s v="Set za automazizaciju Fib"/>
    <x v="1"/>
    <s v="18.07.17"/>
    <s v="01.08.17"/>
    <n v="20"/>
    <n v="1"/>
    <n v="4066"/>
    <n v="813.2"/>
    <n v="3252.8"/>
    <n v="4066"/>
    <x v="1"/>
  </r>
  <r>
    <s v="       110540"/>
    <s v="110540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41"/>
    <s v="110541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42"/>
    <s v="110542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43"/>
    <s v="110543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44"/>
    <s v="110544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45"/>
    <s v="110545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46"/>
    <s v="110546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47"/>
    <s v="110547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48"/>
    <s v="110548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49"/>
    <s v="110549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50"/>
    <s v="110550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51"/>
    <s v="110551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52"/>
    <s v="110552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53"/>
    <s v="110553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54"/>
    <s v="110554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55"/>
    <s v="110555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56"/>
    <s v="110556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57"/>
    <s v="110557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58"/>
    <s v="110558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59"/>
    <s v="110559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60"/>
    <s v="110560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61"/>
    <s v="110561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62"/>
    <s v="110562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63"/>
    <s v="110563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64"/>
    <s v="110564"/>
    <s v="       102222"/>
    <s v="Stolac za školsku klupu"/>
    <x v="0"/>
    <s v="04.09.17"/>
    <s v="01.10.17"/>
    <n v="12.5"/>
    <n v="1"/>
    <n v="437.5"/>
    <n v="177.74"/>
    <n v="259.76"/>
    <n v="437.5"/>
    <x v="1"/>
  </r>
  <r>
    <s v="       110565"/>
    <s v="110565"/>
    <s v="       100387"/>
    <s v="Klupa školska 140x60x75"/>
    <x v="0"/>
    <s v="21.08.17"/>
    <s v="01.09.17"/>
    <n v="12.5"/>
    <n v="1"/>
    <n v="885"/>
    <n v="368.77"/>
    <n v="516.23"/>
    <n v="885"/>
    <x v="1"/>
  </r>
  <r>
    <s v="       110566"/>
    <s v="110566"/>
    <s v="       100387"/>
    <s v="Klupa školska 140x60x75"/>
    <x v="0"/>
    <s v="21.08.17"/>
    <s v="01.09.17"/>
    <n v="12.5"/>
    <n v="1"/>
    <n v="885"/>
    <n v="368.77"/>
    <n v="516.23"/>
    <n v="885"/>
    <x v="1"/>
  </r>
  <r>
    <s v="       110567"/>
    <s v="110567"/>
    <s v="       100387"/>
    <s v="Klupa školska 140x60x75"/>
    <x v="0"/>
    <s v="21.08.17"/>
    <s v="01.09.17"/>
    <n v="12.5"/>
    <n v="1"/>
    <n v="885"/>
    <n v="368.77"/>
    <n v="516.23"/>
    <n v="885"/>
    <x v="1"/>
  </r>
  <r>
    <s v="       110568"/>
    <s v="110568"/>
    <s v="       100387"/>
    <s v="Klupa školska 140x60x75"/>
    <x v="0"/>
    <s v="21.08.17"/>
    <s v="01.09.17"/>
    <n v="12.5"/>
    <n v="1"/>
    <n v="885"/>
    <n v="368.77"/>
    <n v="516.23"/>
    <n v="885"/>
    <x v="1"/>
  </r>
  <r>
    <s v="       110569"/>
    <s v="110569"/>
    <s v="       100387"/>
    <s v="Klupa školska 140x60x75"/>
    <x v="0"/>
    <s v="21.08.17"/>
    <s v="01.09.17"/>
    <n v="12.5"/>
    <n v="1"/>
    <n v="885"/>
    <n v="368.77"/>
    <n v="516.23"/>
    <n v="885"/>
    <x v="1"/>
  </r>
  <r>
    <s v="       110570"/>
    <s v="110570"/>
    <s v="       100387"/>
    <s v="Klupa školska 140x60x75"/>
    <x v="0"/>
    <s v="21.08.17"/>
    <s v="01.09.17"/>
    <n v="12.5"/>
    <n v="1"/>
    <n v="885"/>
    <n v="368.77"/>
    <n v="516.23"/>
    <n v="885"/>
    <x v="1"/>
  </r>
  <r>
    <s v="       110571"/>
    <s v="110571"/>
    <s v="       101736"/>
    <s v="Sito 6,3mm"/>
    <x v="1"/>
    <s v="05.09.17"/>
    <s v="01.10.17"/>
    <n v="20"/>
    <n v="1"/>
    <n v="1119.49"/>
    <n v="727.67"/>
    <n v="391.82"/>
    <n v="447.79600000000005"/>
    <x v="0"/>
  </r>
  <r>
    <s v="       110572"/>
    <s v="110572"/>
    <s v="       101733"/>
    <s v="Sito 4,0mm"/>
    <x v="1"/>
    <s v="05.09.17"/>
    <s v="01.10.17"/>
    <n v="20"/>
    <n v="1"/>
    <n v="1119.49"/>
    <n v="727.67"/>
    <n v="391.82"/>
    <n v="447.79600000000005"/>
    <x v="0"/>
  </r>
  <r>
    <s v="       110573"/>
    <s v="110573"/>
    <s v="       101730"/>
    <s v="Sito 2,0mm"/>
    <x v="1"/>
    <s v="05.09.17"/>
    <s v="01.10.17"/>
    <n v="20"/>
    <n v="1"/>
    <n v="959.55000000000007"/>
    <n v="623.71"/>
    <n v="335.84000000000003"/>
    <n v="383.82000000000005"/>
    <x v="0"/>
  </r>
  <r>
    <s v="       110574"/>
    <s v="110574"/>
    <s v="       101729"/>
    <s v="Sito 1,0mm"/>
    <x v="1"/>
    <s v="05.09.17"/>
    <s v="01.10.17"/>
    <n v="20"/>
    <n v="1"/>
    <n v="959.55000000000007"/>
    <n v="623.71"/>
    <n v="335.84000000000003"/>
    <n v="383.82000000000005"/>
    <x v="0"/>
  </r>
  <r>
    <s v="       110575"/>
    <s v="110575"/>
    <s v="       101735"/>
    <s v="Sito 500um"/>
    <x v="1"/>
    <s v="05.09.17"/>
    <s v="01.10.17"/>
    <n v="20"/>
    <n v="1"/>
    <n v="893.74"/>
    <n v="580.94000000000005"/>
    <n v="312.8"/>
    <n v="357.49600000000004"/>
    <x v="0"/>
  </r>
  <r>
    <s v="       110576"/>
    <s v="110576"/>
    <s v="       101732"/>
    <s v="Sito 250um"/>
    <x v="1"/>
    <s v="05.09.17"/>
    <s v="01.10.17"/>
    <n v="20"/>
    <n v="1"/>
    <n v="893.74"/>
    <n v="580.94000000000005"/>
    <n v="312.8"/>
    <n v="357.49600000000004"/>
    <x v="0"/>
  </r>
  <r>
    <s v="       110577"/>
    <s v="110577"/>
    <s v="       101734"/>
    <s v="Sito 45um"/>
    <x v="1"/>
    <s v="05.09.17"/>
    <s v="01.10.17"/>
    <n v="20"/>
    <n v="1"/>
    <n v="1326.49"/>
    <n v="862.22"/>
    <n v="464.27"/>
    <n v="530.596"/>
    <x v="0"/>
  </r>
  <r>
    <s v="       110578"/>
    <s v="110578"/>
    <s v="       101731"/>
    <s v="Sito 20um"/>
    <x v="1"/>
    <s v="05.09.17"/>
    <s v="01.10.17"/>
    <n v="20"/>
    <n v="1"/>
    <n v="6049.1"/>
    <n v="3931.91"/>
    <n v="2117.19"/>
    <n v="2419.6400000000003"/>
    <x v="0"/>
  </r>
  <r>
    <s v="       110579"/>
    <s v="110579"/>
    <s v="       101731"/>
    <s v="Sito 20um"/>
    <x v="1"/>
    <s v="05.09.17"/>
    <s v="01.10.17"/>
    <n v="20"/>
    <n v="1"/>
    <n v="6049.1"/>
    <n v="3931.91"/>
    <n v="2117.19"/>
    <n v="2419.6400000000003"/>
    <x v="0"/>
  </r>
  <r>
    <s v="       110580"/>
    <s v="110580"/>
    <s v="       101299"/>
    <s v="Poklopac tornja sita za s"/>
    <x v="1"/>
    <s v="05.09.17"/>
    <s v="01.10.17"/>
    <n v="20"/>
    <n v="1"/>
    <n v="2229.61"/>
    <n v="1449.24"/>
    <n v="780.37"/>
    <n v="891.84400000000005"/>
    <x v="0"/>
  </r>
  <r>
    <s v="       110581"/>
    <s v="110581"/>
    <s v="       101298"/>
    <s v="Poklopac tornja sita za m"/>
    <x v="1"/>
    <s v="05.09.17"/>
    <s v="01.10.17"/>
    <n v="20"/>
    <n v="1"/>
    <n v="6049.1"/>
    <n v="3931.91"/>
    <n v="2117.19"/>
    <n v="2419.6400000000003"/>
    <x v="0"/>
  </r>
  <r>
    <s v="       110582"/>
    <s v="110582"/>
    <s v="       101359"/>
    <s v="Posuda prihvatna za mokro"/>
    <x v="1"/>
    <s v="05.09.17"/>
    <s v="01.10.17"/>
    <n v="20"/>
    <n v="1"/>
    <n v="555.06000000000006"/>
    <n v="360.78000000000003"/>
    <n v="194.28"/>
    <n v="222.02400000000003"/>
    <x v="0"/>
  </r>
  <r>
    <s v="       110583"/>
    <s v="110583"/>
    <s v="       101360"/>
    <s v="Posuda prihvatna za suho"/>
    <x v="1"/>
    <s v="05.09.17"/>
    <s v="01.10.17"/>
    <n v="20"/>
    <n v="1"/>
    <n v="2521.19"/>
    <n v="1638.78"/>
    <n v="882.41"/>
    <n v="1008.4760000000001"/>
    <x v="0"/>
  </r>
  <r>
    <s v="       110584"/>
    <s v="110584"/>
    <s v="       101717"/>
    <s v="Server HP DL580 G7"/>
    <x v="2"/>
    <s v="15.09.17"/>
    <s v="01.10.17"/>
    <n v="25"/>
    <n v="1"/>
    <n v="16199.1"/>
    <n v="13161.78"/>
    <n v="3037.32"/>
    <n v="6479.64"/>
    <x v="0"/>
  </r>
  <r>
    <s v="       110585"/>
    <s v="110585"/>
    <s v="       101717"/>
    <s v="Server HP DL580 G7"/>
    <x v="2"/>
    <s v="15.09.17"/>
    <s v="01.10.17"/>
    <n v="25"/>
    <n v="1"/>
    <n v="16199.1"/>
    <n v="13161.78"/>
    <n v="3037.32"/>
    <n v="6479.64"/>
    <x v="0"/>
  </r>
  <r>
    <s v="       110586"/>
    <s v="110586"/>
    <s v="       100597"/>
    <s v="Mlin sa ahatnom posudom i"/>
    <x v="1"/>
    <s v="05.09.17"/>
    <s v="01.10.17"/>
    <n v="20"/>
    <n v="1"/>
    <n v="45398"/>
    <n v="29508.7"/>
    <n v="15889.300000000001"/>
    <n v="18159.2"/>
    <x v="0"/>
  </r>
  <r>
    <s v="       110591"/>
    <s v="110591"/>
    <s v="       100632"/>
    <s v="Monitor 22&quot; Dell P2214H"/>
    <x v="2"/>
    <s v="31.12.17"/>
    <s v="01.01.18"/>
    <n v="25"/>
    <n v="1"/>
    <n v="1593.75"/>
    <n v="1195.32"/>
    <n v="398.43"/>
    <n v="637.5"/>
    <x v="0"/>
  </r>
  <r>
    <s v="       110593"/>
    <s v="110593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594"/>
    <s v="110594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595"/>
    <s v="110595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596"/>
    <s v="110596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597"/>
    <s v="110597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598"/>
    <s v="110598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599"/>
    <s v="110599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00"/>
    <s v="110600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01"/>
    <s v="110601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02"/>
    <s v="110602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03"/>
    <s v="110603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04"/>
    <s v="110604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05"/>
    <s v="110605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06"/>
    <s v="110606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07"/>
    <s v="110607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08"/>
    <s v="110608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09"/>
    <s v="110609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10"/>
    <s v="110610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11"/>
    <s v="110611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12"/>
    <s v="110612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13"/>
    <s v="110613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14"/>
    <s v="110614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15"/>
    <s v="110615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16"/>
    <s v="110616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17"/>
    <s v="110617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18"/>
    <s v="110618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19"/>
    <s v="110619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20"/>
    <s v="110620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21"/>
    <s v="110621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22"/>
    <s v="110622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23"/>
    <s v="110623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24"/>
    <s v="110624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25"/>
    <s v="110625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26"/>
    <s v="110626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27"/>
    <s v="110627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28"/>
    <s v="110628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29"/>
    <s v="110629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30"/>
    <s v="110630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31"/>
    <s v="110631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32"/>
    <s v="110632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33"/>
    <s v="110633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34"/>
    <s v="110634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35"/>
    <s v="110635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36"/>
    <s v="110636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37"/>
    <s v="110637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38"/>
    <s v="110638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39"/>
    <s v="110639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40"/>
    <s v="110640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41"/>
    <s v="110641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42"/>
    <s v="110642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43"/>
    <s v="110643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44"/>
    <s v="110644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45"/>
    <s v="110645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46"/>
    <s v="110646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47"/>
    <s v="110647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48"/>
    <s v="110648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49"/>
    <s v="110649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50"/>
    <s v="110650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51"/>
    <s v="110651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52"/>
    <s v="110652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53"/>
    <s v="110653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54"/>
    <s v="110654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55"/>
    <s v="110655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56"/>
    <s v="110656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57"/>
    <s v="110657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58"/>
    <s v="110658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59"/>
    <s v="110659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60"/>
    <s v="110660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61"/>
    <s v="110661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62"/>
    <s v="110662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63"/>
    <s v="110663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64"/>
    <s v="110664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65"/>
    <s v="110665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66"/>
    <s v="110666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67"/>
    <s v="110667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68"/>
    <s v="110668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69"/>
    <s v="110669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70"/>
    <s v="110670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71"/>
    <s v="110671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72"/>
    <s v="110672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73"/>
    <s v="110673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74"/>
    <s v="110674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75"/>
    <s v="110675"/>
    <s v="       102117"/>
    <s v="Stolac Adria sivi"/>
    <x v="0"/>
    <s v="08.09.17"/>
    <s v="01.10.17"/>
    <n v="12.5"/>
    <n v="1"/>
    <n v="518.38"/>
    <n v="210.6"/>
    <n v="307.78000000000003"/>
    <n v="518.38"/>
    <x v="1"/>
  </r>
  <r>
    <s v="       110676"/>
    <s v="110676"/>
    <s v="       102117"/>
    <s v="Stolac Adria sivi"/>
    <x v="0"/>
    <s v="08.09.17"/>
    <s v="01.10.17"/>
    <n v="12.5"/>
    <n v="1"/>
    <n v="518.37"/>
    <n v="210.6"/>
    <n v="307.77"/>
    <n v="518.37"/>
    <x v="1"/>
  </r>
  <r>
    <s v="       110677"/>
    <s v="110677"/>
    <s v="       102117"/>
    <s v="Stolac Adria sivi"/>
    <x v="0"/>
    <s v="08.09.17"/>
    <s v="01.10.17"/>
    <n v="12.5"/>
    <n v="1"/>
    <n v="518.37"/>
    <n v="210.6"/>
    <n v="307.77"/>
    <n v="518.37"/>
    <x v="1"/>
  </r>
  <r>
    <s v="       110678"/>
    <s v="110678"/>
    <s v="       101406"/>
    <s v="Projektor Casio XJ-V2 Edu"/>
    <x v="1"/>
    <s v="25.09.17"/>
    <s v="01.10.17"/>
    <n v="25"/>
    <n v="1"/>
    <n v="4599"/>
    <n v="3736.69"/>
    <n v="862.31000000000006"/>
    <n v="1839.6000000000001"/>
    <x v="0"/>
  </r>
  <r>
    <s v="       110679"/>
    <s v="110679"/>
    <s v="       100678"/>
    <s v="Monitor Dell 23&quot; P2317H"/>
    <x v="2"/>
    <s v="02.10.17"/>
    <s v="01.11.17"/>
    <n v="25"/>
    <n v="1"/>
    <n v="1585.45"/>
    <n v="1255.1400000000001"/>
    <n v="330.31"/>
    <n v="634.18000000000006"/>
    <x v="0"/>
  </r>
  <r>
    <s v="       110680"/>
    <s v="110680"/>
    <s v="       100678"/>
    <s v="Monitor Dell 23&quot; P2317H"/>
    <x v="2"/>
    <s v="02.10.17"/>
    <s v="01.11.17"/>
    <n v="25"/>
    <n v="1"/>
    <n v="1585.45"/>
    <n v="1255.1400000000001"/>
    <n v="330.31"/>
    <n v="634.18000000000006"/>
    <x v="0"/>
  </r>
  <r>
    <s v="       110681"/>
    <s v="110681"/>
    <s v="       101606"/>
    <s v="Računalo MSGW Infinity sp"/>
    <x v="2"/>
    <s v="02.10.17"/>
    <s v="01.11.17"/>
    <n v="25"/>
    <n v="1"/>
    <n v="7245"/>
    <n v="5735.63"/>
    <n v="1509.3700000000001"/>
    <n v="2898"/>
    <x v="0"/>
  </r>
  <r>
    <s v="       110682"/>
    <s v="110682"/>
    <s v="       100678"/>
    <s v="Monitor Dell 23&quot; P2317H"/>
    <x v="2"/>
    <s v="02.10.17"/>
    <s v="01.11.17"/>
    <n v="25"/>
    <n v="1"/>
    <n v="1641.25"/>
    <n v="1299.32"/>
    <n v="341.93"/>
    <n v="656.5"/>
    <x v="0"/>
  </r>
  <r>
    <s v="       110683"/>
    <s v="110683"/>
    <s v="       100779"/>
    <s v="Notebook Acer V17"/>
    <x v="2"/>
    <s v="28.09.17"/>
    <s v="01.10.17"/>
    <n v="25"/>
    <n v="1"/>
    <n v="10790.22"/>
    <n v="8767.07"/>
    <n v="2023.15"/>
    <n v="4316.0879999999997"/>
    <x v="0"/>
  </r>
  <r>
    <s v="       110684"/>
    <s v="110684"/>
    <s v="       101643"/>
    <s v="Radni stol 160/80/H75"/>
    <x v="0"/>
    <s v="11.09.17"/>
    <s v="01.10.17"/>
    <n v="12.5"/>
    <n v="1"/>
    <n v="1075"/>
    <n v="436.73"/>
    <n v="638.27"/>
    <n v="1075"/>
    <x v="1"/>
  </r>
  <r>
    <s v="       110685"/>
    <s v="110685"/>
    <s v="       102453"/>
    <s v="Uredski ormar-regal"/>
    <x v="0"/>
    <s v="11.09.17"/>
    <s v="01.10.17"/>
    <n v="12.5"/>
    <n v="1"/>
    <n v="2275"/>
    <n v="924.23"/>
    <n v="1350.77"/>
    <n v="2275"/>
    <x v="1"/>
  </r>
  <r>
    <s v="       110686"/>
    <s v="110686"/>
    <s v="       102150"/>
    <s v="Stolac konferenc."/>
    <x v="0"/>
    <s v="11.09.17"/>
    <s v="01.10.17"/>
    <n v="12.5"/>
    <n v="1"/>
    <n v="700"/>
    <n v="284.38"/>
    <n v="415.62"/>
    <n v="700"/>
    <x v="1"/>
  </r>
  <r>
    <s v="       110687"/>
    <s v="110687"/>
    <s v="       101606"/>
    <s v="Računalo MSGW Infinity sp"/>
    <x v="2"/>
    <s v="21.09.17"/>
    <s v="01.10.17"/>
    <n v="25"/>
    <n v="1"/>
    <n v="5593.75"/>
    <n v="4544.93"/>
    <n v="1048.82"/>
    <n v="2237.5"/>
    <x v="0"/>
  </r>
  <r>
    <s v="       110688"/>
    <s v="110688"/>
    <s v="       102417"/>
    <s v="Treskalica elektromagnets"/>
    <x v="1"/>
    <s v="14.09.17"/>
    <s v="01.10.17"/>
    <n v="20"/>
    <n v="1"/>
    <n v="18812.5"/>
    <n v="12228.130000000001"/>
    <n v="6584.37"/>
    <n v="7525"/>
    <x v="0"/>
  </r>
  <r>
    <s v="       110689"/>
    <s v="110689"/>
    <s v="       102155"/>
    <s v="Stolac konferencijski"/>
    <x v="0"/>
    <s v="11.09.17"/>
    <s v="01.10.17"/>
    <n v="12.5"/>
    <n v="1"/>
    <n v="700"/>
    <n v="284.38"/>
    <n v="415.62"/>
    <n v="700"/>
    <x v="1"/>
  </r>
  <r>
    <s v="       110690"/>
    <s v="110690"/>
    <s v="       101798"/>
    <s v="Software HEAT2 v10"/>
    <x v="3"/>
    <s v="03.10.17"/>
    <s v="01.11.17"/>
    <n v="25"/>
    <n v="1"/>
    <n v="12441.85"/>
    <n v="9849.7900000000009"/>
    <n v="2592.06"/>
    <n v="4976.7400000000007"/>
    <x v="0"/>
  </r>
  <r>
    <s v="       110692"/>
    <s v="110692"/>
    <s v="       101026"/>
    <s v="Ormar uredski 80x42xH200"/>
    <x v="0"/>
    <s v="11.09.17"/>
    <s v="01.10.17"/>
    <n v="12.5"/>
    <n v="1"/>
    <n v="1382.59"/>
    <n v="561.66999999999996"/>
    <n v="820.92000000000007"/>
    <n v="1382.59"/>
    <x v="1"/>
  </r>
  <r>
    <s v="       110707"/>
    <s v="110707"/>
    <s v="       102195"/>
    <s v="STOLAC UREDSKI"/>
    <x v="0"/>
    <s v="11.09.17"/>
    <s v="01.10.17"/>
    <n v="12.5"/>
    <n v="1"/>
    <n v="1100"/>
    <n v="446.87"/>
    <n v="653.13"/>
    <n v="1100"/>
    <x v="1"/>
  </r>
  <r>
    <s v="       110708"/>
    <s v="110708"/>
    <s v="       102195"/>
    <s v="STOLAC UREDSKI"/>
    <x v="0"/>
    <s v="11.09.17"/>
    <s v="01.10.17"/>
    <n v="12.5"/>
    <n v="1"/>
    <n v="1100"/>
    <n v="446.87"/>
    <n v="653.13"/>
    <n v="1100"/>
    <x v="1"/>
  </r>
  <r>
    <s v="       110709"/>
    <s v="110709"/>
    <s v="       102176"/>
    <s v="Stolac s rukohvatima"/>
    <x v="0"/>
    <s v="11.09.17"/>
    <s v="01.10.17"/>
    <n v="12.5"/>
    <n v="1"/>
    <n v="1050"/>
    <n v="426.56"/>
    <n v="623.44000000000005"/>
    <n v="1050"/>
    <x v="1"/>
  </r>
  <r>
    <s v="       110710"/>
    <s v="110710"/>
    <s v="       101331"/>
    <s v="Polica zidna"/>
    <x v="0"/>
    <s v="11.09.17"/>
    <s v="01.10.17"/>
    <n v="12.5"/>
    <n v="1"/>
    <n v="2175"/>
    <n v="883.61"/>
    <n v="1291.3900000000001"/>
    <n v="2175"/>
    <x v="1"/>
  </r>
  <r>
    <s v="       110711"/>
    <s v="110711"/>
    <s v="       101331"/>
    <s v="Polica zidna"/>
    <x v="0"/>
    <s v="11.09.17"/>
    <s v="01.10.17"/>
    <n v="12.5"/>
    <n v="1"/>
    <n v="2175"/>
    <n v="883.61"/>
    <n v="1291.3900000000001"/>
    <n v="2175"/>
    <x v="1"/>
  </r>
  <r>
    <s v="       110712"/>
    <s v="110712"/>
    <s v="       101997"/>
    <s v="Stol radni"/>
    <x v="0"/>
    <s v="11.09.17"/>
    <s v="01.10.17"/>
    <n v="12.5"/>
    <n v="1"/>
    <n v="781.25"/>
    <n v="317.39"/>
    <n v="463.86"/>
    <n v="781.25"/>
    <x v="1"/>
  </r>
  <r>
    <s v="       110713"/>
    <s v="110713"/>
    <s v="       100466"/>
    <s v="Ladičar 35x50xh75"/>
    <x v="0"/>
    <s v="11.09.17"/>
    <s v="01.10.17"/>
    <n v="12.5"/>
    <n v="1"/>
    <n v="1050"/>
    <n v="426.56"/>
    <n v="623.44000000000005"/>
    <n v="1050"/>
    <x v="1"/>
  </r>
  <r>
    <s v="       110714"/>
    <s v="110714"/>
    <s v="       101997"/>
    <s v="Stol radni"/>
    <x v="0"/>
    <s v="11.09.17"/>
    <s v="01.10.17"/>
    <n v="12.5"/>
    <n v="1"/>
    <n v="1337.5"/>
    <n v="543.37"/>
    <n v="794.13"/>
    <n v="1337.5"/>
    <x v="1"/>
  </r>
  <r>
    <s v="       110715"/>
    <s v="110715"/>
    <s v="       101024"/>
    <s v="Ormar uredski"/>
    <x v="0"/>
    <s v="11.09.17"/>
    <s v="01.10.17"/>
    <n v="12.5"/>
    <n v="1"/>
    <n v="1431.25"/>
    <n v="581.46"/>
    <n v="849.79"/>
    <n v="1431.25"/>
    <x v="1"/>
  </r>
  <r>
    <s v="       110716"/>
    <s v="110716"/>
    <s v="       101024"/>
    <s v="Ormar uredski"/>
    <x v="0"/>
    <s v="11.09.17"/>
    <s v="01.10.17"/>
    <n v="12.5"/>
    <n v="1"/>
    <n v="2687.5"/>
    <n v="1091.8"/>
    <n v="1595.7"/>
    <n v="2687.5"/>
    <x v="1"/>
  </r>
  <r>
    <s v="       110719"/>
    <s v="110719"/>
    <s v="       102195"/>
    <s v="STOLAC UREDSKI"/>
    <x v="0"/>
    <s v="18.10.17"/>
    <s v="01.11.17"/>
    <n v="12.5"/>
    <n v="1"/>
    <n v="1050"/>
    <n v="415.63"/>
    <n v="634.37"/>
    <n v="1050"/>
    <x v="1"/>
  </r>
  <r>
    <s v="       110720"/>
    <s v="110720"/>
    <s v="       102346"/>
    <s v="Tablet Apple 10.5 256GB"/>
    <x v="2"/>
    <s v="10.10.17"/>
    <s v="01.11.17"/>
    <n v="25"/>
    <n v="1"/>
    <n v="8418.5300000000007"/>
    <n v="6664.66"/>
    <n v="1753.8700000000001"/>
    <n v="3367.4120000000003"/>
    <x v="0"/>
  </r>
  <r>
    <s v="       110721"/>
    <s v="110721"/>
    <s v="       101705"/>
    <s v="Senzor pomaka WA100"/>
    <x v="1"/>
    <s v="14.10.17"/>
    <s v="01.11.17"/>
    <n v="20"/>
    <n v="1"/>
    <n v="6745.64"/>
    <n v="4272.24"/>
    <n v="2473.4"/>
    <n v="2698.2560000000003"/>
    <x v="0"/>
  </r>
  <r>
    <s v="       110722"/>
    <s v="110722"/>
    <s v="       102390"/>
    <s v="Termosonda"/>
    <x v="1"/>
    <s v="16.10.17"/>
    <s v="01.11.17"/>
    <n v="20"/>
    <n v="1"/>
    <n v="2534.71"/>
    <n v="1605.31"/>
    <n v="929.4"/>
    <n v="1013.884"/>
    <x v="0"/>
  </r>
  <r>
    <s v="       110725"/>
    <s v="110725"/>
    <s v="       101362"/>
    <s v="Predmti prirodnih rijetko"/>
    <x v="1"/>
    <s v="01.01.97"/>
    <s v="01.02.97"/>
    <n v="0"/>
    <n v="1"/>
    <n v="35.04"/>
    <n v="0"/>
    <n v="35.04"/>
    <n v="35.04"/>
    <x v="1"/>
  </r>
  <r>
    <s v="       110726"/>
    <s v="110726"/>
    <s v="       102367"/>
    <s v="Telefon Yealink SIP"/>
    <x v="1"/>
    <s v="04.01.17"/>
    <s v="01.02.17"/>
    <n v="20"/>
    <n v="1"/>
    <n v="423.83"/>
    <n v="296.69"/>
    <n v="127.14"/>
    <n v="169.53200000000001"/>
    <x v="0"/>
  </r>
  <r>
    <s v="       110727"/>
    <s v="110727"/>
    <s v="       101803"/>
    <s v="Software New Power PDF"/>
    <x v="3"/>
    <s v="09.10.17"/>
    <s v="01.11.17"/>
    <n v="25"/>
    <n v="1"/>
    <n v="740.80000000000007"/>
    <n v="586.47"/>
    <n v="154.33000000000001"/>
    <n v="296.32000000000005"/>
    <x v="0"/>
  </r>
  <r>
    <s v="       110728"/>
    <s v="110728"/>
    <s v="       102367"/>
    <s v="Telefon Yealink SIP"/>
    <x v="1"/>
    <s v="04.01.17"/>
    <s v="01.02.17"/>
    <n v="20"/>
    <n v="1"/>
    <n v="423.83"/>
    <n v="332.01"/>
    <n v="91.820000000000007"/>
    <n v="169.53200000000001"/>
    <x v="0"/>
  </r>
  <r>
    <s v="       110731"/>
    <s v="110731"/>
    <s v="       100687"/>
    <s v="Monitor Dell 27&quot; U2715H"/>
    <x v="2"/>
    <s v="10.11.17"/>
    <s v="01.12.17"/>
    <n v="25"/>
    <n v="1"/>
    <n v="4478.62"/>
    <n v="3452.28"/>
    <n v="1026.3399999999999"/>
    <n v="1791.4480000000001"/>
    <x v="0"/>
  </r>
  <r>
    <s v="       110732"/>
    <s v="110732"/>
    <s v="       100687"/>
    <s v="Monitor Dell 27&quot; U2715H"/>
    <x v="2"/>
    <s v="10.11.17"/>
    <s v="01.12.17"/>
    <n v="25"/>
    <n v="1"/>
    <n v="4478.62"/>
    <n v="3452.28"/>
    <n v="1026.3399999999999"/>
    <n v="1791.4480000000001"/>
    <x v="0"/>
  </r>
  <r>
    <s v="       110733"/>
    <s v="110733"/>
    <s v="       100686"/>
    <s v="Monitor Dell 27&quot; P2317H"/>
    <x v="2"/>
    <s v="10.11.17"/>
    <s v="01.12.17"/>
    <n v="25"/>
    <n v="1"/>
    <n v="1585.45"/>
    <n v="1222.1100000000001"/>
    <n v="363.34000000000003"/>
    <n v="634.18000000000006"/>
    <x v="0"/>
  </r>
  <r>
    <s v="       110734"/>
    <s v="110734"/>
    <s v="       101606"/>
    <s v="Računalo MSGW Infinity sp"/>
    <x v="2"/>
    <s v="10.11.17"/>
    <s v="01.12.17"/>
    <n v="25"/>
    <n v="1"/>
    <n v="6998.66"/>
    <n v="5394.82"/>
    <n v="1603.8400000000001"/>
    <n v="2799.4639999999999"/>
    <x v="0"/>
  </r>
  <r>
    <s v="       110735"/>
    <s v="110735"/>
    <s v="       100686"/>
    <s v="Monitor Dell 27&quot; P2317H"/>
    <x v="2"/>
    <s v="10.11.17"/>
    <s v="01.12.17"/>
    <n v="25"/>
    <n v="1"/>
    <n v="1585.45"/>
    <n v="1222.1100000000001"/>
    <n v="363.34000000000003"/>
    <n v="634.18000000000006"/>
    <x v="0"/>
  </r>
  <r>
    <s v="       110736"/>
    <s v="110736"/>
    <s v="       101606"/>
    <s v="Računalo MSGW Infinity sp"/>
    <x v="2"/>
    <s v="10.11.17"/>
    <s v="01.12.17"/>
    <n v="25"/>
    <n v="1"/>
    <n v="6998.66"/>
    <n v="5394.82"/>
    <n v="1603.8400000000001"/>
    <n v="2799.4639999999999"/>
    <x v="0"/>
  </r>
  <r>
    <s v="       110740"/>
    <s v="110740"/>
    <s v="       100519"/>
    <s v="Mikrofoni s miksetom i sl"/>
    <x v="1"/>
    <s v="26.10.17"/>
    <s v="01.11.17"/>
    <n v="20"/>
    <n v="1"/>
    <n v="7573.53"/>
    <n v="4796.58"/>
    <n v="2776.9500000000003"/>
    <n v="3029.4120000000003"/>
    <x v="0"/>
  </r>
  <r>
    <s v="       110746"/>
    <s v="110746"/>
    <s v="       100346"/>
    <s v="Kamera Canon XA11"/>
    <x v="2"/>
    <s v="19.11.17"/>
    <s v="01.12.17"/>
    <n v="20"/>
    <n v="1"/>
    <n v="11672.5"/>
    <n v="7392.58"/>
    <n v="4279.92"/>
    <n v="4669"/>
    <x v="0"/>
  </r>
  <r>
    <s v="       110749"/>
    <s v="110749"/>
    <s v="       100344"/>
    <s v="Kalibrator CEL-120/1"/>
    <x v="1"/>
    <s v="31.10.17"/>
    <s v="01.11.17"/>
    <n v="20"/>
    <n v="1"/>
    <n v="7362.5"/>
    <n v="4662.92"/>
    <n v="2699.58"/>
    <n v="2945"/>
    <x v="0"/>
  </r>
  <r>
    <s v="       110752"/>
    <s v="110752"/>
    <s v="       102116"/>
    <s v="Stolac Adria"/>
    <x v="0"/>
    <s v="20.11.17"/>
    <s v="01.12.17"/>
    <n v="12.5"/>
    <n v="1"/>
    <n v="676.2"/>
    <n v="260.63"/>
    <n v="415.57"/>
    <n v="676.2"/>
    <x v="1"/>
  </r>
  <r>
    <s v="       110753"/>
    <s v="110753"/>
    <s v="       102116"/>
    <s v="Stolac Adria"/>
    <x v="0"/>
    <s v="20.11.17"/>
    <s v="01.12.17"/>
    <n v="12.5"/>
    <n v="1"/>
    <n v="676.2"/>
    <n v="260.63"/>
    <n v="415.57"/>
    <n v="676.2"/>
    <x v="1"/>
  </r>
  <r>
    <s v="       110755"/>
    <s v="110755"/>
    <s v="       101061"/>
    <s v="Ormar za kemikalije"/>
    <x v="0"/>
    <s v="23.11.17"/>
    <s v="01.12.17"/>
    <n v="12.5"/>
    <n v="1"/>
    <n v="3682.06"/>
    <n v="1419.13"/>
    <n v="2262.9299999999998"/>
    <n v="3682.06"/>
    <x v="1"/>
  </r>
  <r>
    <s v="       110757"/>
    <s v="110757"/>
    <s v="       102195"/>
    <s v="STOLAC UREDSKI"/>
    <x v="0"/>
    <s v="20.11.17"/>
    <s v="01.12.17"/>
    <n v="12.5"/>
    <n v="1"/>
    <n v="881.47"/>
    <n v="339.72"/>
    <n v="541.75"/>
    <n v="881.47"/>
    <x v="1"/>
  </r>
  <r>
    <s v="       110758"/>
    <s v="110758"/>
    <s v="       102195"/>
    <s v="STOLAC UREDSKI"/>
    <x v="0"/>
    <s v="20.11.17"/>
    <s v="01.12.17"/>
    <n v="12.5"/>
    <n v="1"/>
    <n v="881.47"/>
    <n v="339.72"/>
    <n v="541.75"/>
    <n v="881.47"/>
    <x v="1"/>
  </r>
  <r>
    <s v="       110759"/>
    <s v="110759"/>
    <s v="       102195"/>
    <s v="STOLAC UREDSKI"/>
    <x v="0"/>
    <s v="20.11.17"/>
    <s v="01.12.17"/>
    <n v="12.5"/>
    <n v="1"/>
    <n v="881.47"/>
    <n v="339.72"/>
    <n v="541.75"/>
    <n v="881.47"/>
    <x v="1"/>
  </r>
  <r>
    <s v="       110760"/>
    <s v="110760"/>
    <s v="       102195"/>
    <s v="STOLAC UREDSKI"/>
    <x v="0"/>
    <s v="20.11.17"/>
    <s v="01.12.17"/>
    <n v="12.5"/>
    <n v="1"/>
    <n v="881.47"/>
    <n v="339.72"/>
    <n v="541.75"/>
    <n v="881.47"/>
    <x v="1"/>
  </r>
  <r>
    <s v="       110761"/>
    <s v="110761"/>
    <s v="       102195"/>
    <s v="STOLAC UREDSKI"/>
    <x v="0"/>
    <s v="20.11.17"/>
    <s v="01.12.17"/>
    <n v="12.5"/>
    <n v="1"/>
    <n v="881.47"/>
    <n v="339.72"/>
    <n v="541.75"/>
    <n v="881.47"/>
    <x v="1"/>
  </r>
  <r>
    <s v="       110763"/>
    <s v="110763"/>
    <s v="       101810"/>
    <s v="Software TOUGH2 Core Modu"/>
    <x v="3"/>
    <s v="13.10.17"/>
    <s v="01.11.17"/>
    <n v="25"/>
    <n v="1"/>
    <n v="7982.14"/>
    <n v="6319.1900000000005"/>
    <n v="1662.95"/>
    <n v="3192.8560000000002"/>
    <x v="0"/>
  </r>
  <r>
    <s v="       110766"/>
    <s v="110766"/>
    <s v="       101022"/>
    <s v="Ormar ugradbeni za arhivu"/>
    <x v="0"/>
    <s v="05.12.17"/>
    <s v="01.01.18"/>
    <n v="12.5"/>
    <n v="1"/>
    <n v="3766.78"/>
    <n v="1412.55"/>
    <n v="2354.23"/>
    <n v="3766.78"/>
    <x v="1"/>
  </r>
  <r>
    <s v="       110767"/>
    <s v="110767"/>
    <s v="       101022"/>
    <s v="Ormar ugradbeni za arhivu"/>
    <x v="0"/>
    <s v="05.12.17"/>
    <s v="01.01.18"/>
    <n v="12.5"/>
    <n v="1"/>
    <n v="3766.78"/>
    <n v="1412.55"/>
    <n v="2354.23"/>
    <n v="3766.78"/>
    <x v="1"/>
  </r>
  <r>
    <s v="       110768"/>
    <s v="110768"/>
    <s v="       101022"/>
    <s v="Ormar ugradbeni za arhivu"/>
    <x v="0"/>
    <s v="05.12.17"/>
    <s v="01.01.18"/>
    <n v="12.5"/>
    <n v="1"/>
    <n v="2732.2200000000003"/>
    <n v="1024.5899999999999"/>
    <n v="1707.63"/>
    <n v="2732.2200000000003"/>
    <x v="1"/>
  </r>
  <r>
    <s v="       110769"/>
    <s v="110769"/>
    <s v="       101022"/>
    <s v="Ormar ugradbeni za arhivu"/>
    <x v="0"/>
    <s v="05.12.17"/>
    <s v="01.01.18"/>
    <n v="12.5"/>
    <n v="1"/>
    <n v="2732.2200000000003"/>
    <n v="1024.5899999999999"/>
    <n v="1707.63"/>
    <n v="2732.2200000000003"/>
    <x v="1"/>
  </r>
  <r>
    <s v="       110770"/>
    <s v="110770"/>
    <s v="       101022"/>
    <s v="Ormar ugradbeni za arhivu"/>
    <x v="0"/>
    <s v="05.12.17"/>
    <s v="01.01.18"/>
    <n v="12.5"/>
    <n v="1"/>
    <n v="2732.2200000000003"/>
    <n v="1024.5899999999999"/>
    <n v="1707.63"/>
    <n v="2732.2200000000003"/>
    <x v="1"/>
  </r>
  <r>
    <s v="       110771"/>
    <s v="110771"/>
    <s v="       101022"/>
    <s v="Ormar ugradbeni za arhivu"/>
    <x v="0"/>
    <s v="05.12.17"/>
    <s v="01.01.18"/>
    <n v="12.5"/>
    <n v="1"/>
    <n v="2732.2200000000003"/>
    <n v="1024.5899999999999"/>
    <n v="1707.63"/>
    <n v="2732.2200000000003"/>
    <x v="1"/>
  </r>
  <r>
    <s v="       110772"/>
    <s v="110772"/>
    <s v="       101022"/>
    <s v="Ormar ugradbeni za arhivu"/>
    <x v="0"/>
    <s v="05.12.17"/>
    <s v="01.01.18"/>
    <n v="12.5"/>
    <n v="1"/>
    <n v="2732.2200000000003"/>
    <n v="1024.5899999999999"/>
    <n v="1707.63"/>
    <n v="2732.2200000000003"/>
    <x v="1"/>
  </r>
  <r>
    <s v="       110773"/>
    <s v="110773"/>
    <s v="       100967"/>
    <s v="Ormar postolje za fotokop"/>
    <x v="0"/>
    <s v="05.12.17"/>
    <s v="01.01.18"/>
    <n v="12.5"/>
    <n v="1"/>
    <n v="2433.54"/>
    <n v="912.57"/>
    <n v="1520.97"/>
    <n v="2433.54"/>
    <x v="1"/>
  </r>
  <r>
    <s v="       110774"/>
    <s v="110774"/>
    <s v="       102567"/>
    <s v="Vitrina staklena 207x208"/>
    <x v="0"/>
    <s v="05.12.17"/>
    <s v="01.01.18"/>
    <n v="12.5"/>
    <n v="1"/>
    <n v="12932.32"/>
    <n v="4849.62"/>
    <n v="8082.7"/>
    <n v="12932.32"/>
    <x v="1"/>
  </r>
  <r>
    <s v="       110775"/>
    <s v="110775"/>
    <s v="       102567"/>
    <s v="Vitrina staklena 207x208"/>
    <x v="0"/>
    <s v="05.12.17"/>
    <s v="01.01.18"/>
    <n v="12.5"/>
    <n v="1"/>
    <n v="12932.32"/>
    <n v="4849.62"/>
    <n v="8082.7"/>
    <n v="12932.32"/>
    <x v="1"/>
  </r>
  <r>
    <s v="       110776"/>
    <s v="110776"/>
    <s v="       102567"/>
    <s v="Vitrina staklena 207x208"/>
    <x v="0"/>
    <s v="05.12.17"/>
    <s v="01.01.18"/>
    <n v="12.5"/>
    <n v="1"/>
    <n v="12932.32"/>
    <n v="4849.62"/>
    <n v="8082.7"/>
    <n v="12932.32"/>
    <x v="1"/>
  </r>
  <r>
    <s v="       110777"/>
    <s v="110777"/>
    <s v="       102567"/>
    <s v="Vitrina staklena 207x208"/>
    <x v="0"/>
    <s v="05.12.17"/>
    <s v="01.01.18"/>
    <n v="12.5"/>
    <n v="1"/>
    <n v="12932.32"/>
    <n v="4849.62"/>
    <n v="8082.7"/>
    <n v="12932.32"/>
    <x v="1"/>
  </r>
  <r>
    <s v="       110778"/>
    <s v="110778"/>
    <s v="       102567"/>
    <s v="Vitrina staklena 207x208"/>
    <x v="0"/>
    <s v="05.12.17"/>
    <s v="01.01.18"/>
    <n v="12.5"/>
    <n v="1"/>
    <n v="12932.32"/>
    <n v="4849.62"/>
    <n v="8082.7"/>
    <n v="12932.32"/>
    <x v="1"/>
  </r>
  <r>
    <s v="       110779"/>
    <s v="110779"/>
    <s v="       102567"/>
    <s v="Vitrina staklena 207x208"/>
    <x v="0"/>
    <s v="05.12.17"/>
    <s v="01.01.18"/>
    <n v="12.5"/>
    <n v="1"/>
    <n v="12932.32"/>
    <n v="4849.62"/>
    <n v="8082.7"/>
    <n v="12932.32"/>
    <x v="1"/>
  </r>
  <r>
    <s v="       110783"/>
    <s v="110783"/>
    <s v="       100135"/>
    <s v="Dron sklopivi"/>
    <x v="1"/>
    <s v="14.12.17"/>
    <s v="01.01.18"/>
    <n v="20"/>
    <n v="1"/>
    <n v="8249"/>
    <n v="4949.4000000000005"/>
    <n v="3299.6"/>
    <n v="8249"/>
    <x v="1"/>
  </r>
  <r>
    <s v="       110794"/>
    <s v="110794"/>
    <s v="       100496"/>
    <s v="Loger data Trotec DL200P"/>
    <x v="1"/>
    <s v="11.12.17"/>
    <s v="01.01.18"/>
    <n v="20"/>
    <n v="1"/>
    <n v="3099"/>
    <n v="1859.4"/>
    <n v="1239.6000000000001"/>
    <n v="3099"/>
    <x v="1"/>
  </r>
  <r>
    <s v="       110796"/>
    <s v="110796"/>
    <s v="       102331"/>
    <s v="Sustav za videokonferenci"/>
    <x v="1"/>
    <s v="08.12.17"/>
    <s v="01.01.18"/>
    <n v="20"/>
    <n v="1"/>
    <n v="34051.879999999997"/>
    <n v="20431.14"/>
    <n v="13620.74"/>
    <n v="13620.752"/>
    <x v="0"/>
  </r>
  <r>
    <s v="       110797"/>
    <s v="110797"/>
    <s v="       100504"/>
    <s v="Macbook Apple 13&quot;"/>
    <x v="2"/>
    <s v="22.11.17"/>
    <s v="01.12.17"/>
    <n v="25"/>
    <n v="1"/>
    <n v="12606.300000000001"/>
    <n v="9717.3700000000008"/>
    <n v="2888.93"/>
    <n v="5042.5200000000004"/>
    <x v="0"/>
  </r>
  <r>
    <s v="       110798"/>
    <s v="110798"/>
    <s v="       100823"/>
    <s v="Notebook Latitude Dell"/>
    <x v="2"/>
    <s v="14.12.17"/>
    <s v="01.01.18"/>
    <n v="25"/>
    <n v="1"/>
    <n v="9472.84"/>
    <n v="7104.63"/>
    <n v="2368.21"/>
    <n v="3789.1360000000004"/>
    <x v="0"/>
  </r>
  <r>
    <s v="       110799"/>
    <s v="110799"/>
    <s v="       100823"/>
    <s v="Notebook Latitude Dell"/>
    <x v="2"/>
    <s v="14.12.17"/>
    <s v="01.01.18"/>
    <n v="25"/>
    <n v="1"/>
    <n v="9472.84"/>
    <n v="7104.63"/>
    <n v="2368.21"/>
    <n v="3789.1360000000004"/>
    <x v="0"/>
  </r>
  <r>
    <s v="       110800"/>
    <s v="110800"/>
    <s v="       100678"/>
    <s v="Monitor Dell 23&quot; P2317H"/>
    <x v="2"/>
    <s v="22.11.17"/>
    <s v="01.12.17"/>
    <n v="25"/>
    <n v="1"/>
    <n v="1585.45"/>
    <n v="1222.1100000000001"/>
    <n v="363.34000000000003"/>
    <n v="634.18000000000006"/>
    <x v="0"/>
  </r>
  <r>
    <s v="       110801"/>
    <s v="110801"/>
    <s v="       100678"/>
    <s v="Monitor Dell 23&quot; P2317H"/>
    <x v="2"/>
    <s v="22.11.17"/>
    <s v="01.12.17"/>
    <n v="25"/>
    <n v="1"/>
    <n v="1585.45"/>
    <n v="1222.1100000000001"/>
    <n v="363.34000000000003"/>
    <n v="634.18000000000006"/>
    <x v="0"/>
  </r>
  <r>
    <s v="       110802"/>
    <s v="110802"/>
    <s v="       101248"/>
    <s v="Pisač Samsung SL-M3325ND"/>
    <x v="2"/>
    <s v="22.11.17"/>
    <s v="01.12.17"/>
    <n v="25"/>
    <n v="1"/>
    <n v="1726.72"/>
    <n v="1331.01"/>
    <n v="395.71000000000004"/>
    <n v="690.6880000000001"/>
    <x v="0"/>
  </r>
  <r>
    <s v="       110803"/>
    <s v="110803"/>
    <s v="       102355"/>
    <s v="Tablet Lenovo Tab4"/>
    <x v="2"/>
    <s v="13.12.17"/>
    <s v="01.01.18"/>
    <n v="25"/>
    <n v="1"/>
    <n v="1424.5"/>
    <n v="1068.3900000000001"/>
    <n v="356.11"/>
    <n v="569.80000000000007"/>
    <x v="0"/>
  </r>
  <r>
    <s v="       110806"/>
    <s v="110806"/>
    <s v="       102445"/>
    <s v="Ur.za određivanje stabiln"/>
    <x v="1"/>
    <s v="22.12.17"/>
    <s v="01.01.18"/>
    <n v="20"/>
    <n v="1"/>
    <n v="447554.68"/>
    <n v="270065.91999999998"/>
    <n v="177488.76"/>
    <n v="179021.872"/>
    <x v="0"/>
  </r>
  <r>
    <s v="       110807"/>
    <s v="110807"/>
    <s v="       101820"/>
    <s v="Sonda za prikupljanje pod"/>
    <x v="1"/>
    <s v="22.12.17"/>
    <s v="01.01.18"/>
    <n v="20"/>
    <n v="1"/>
    <n v="22794.28"/>
    <n v="13676.58"/>
    <n v="9117.7000000000007"/>
    <n v="9117.7119999999995"/>
    <x v="0"/>
  </r>
  <r>
    <s v="       110808"/>
    <s v="110808"/>
    <s v="       101820"/>
    <s v="Sonda za prikupljanje pod"/>
    <x v="1"/>
    <s v="22.12.17"/>
    <s v="01.01.18"/>
    <n v="20"/>
    <n v="1"/>
    <n v="22794.28"/>
    <n v="13676.58"/>
    <n v="9117.7000000000007"/>
    <n v="9117.7119999999995"/>
    <x v="0"/>
  </r>
  <r>
    <s v="       110809"/>
    <s v="110809"/>
    <s v="       101452"/>
    <s v="Pumpa"/>
    <x v="1"/>
    <s v="22.12.17"/>
    <s v="01.01.18"/>
    <n v="20"/>
    <n v="1"/>
    <n v="44127.91"/>
    <n v="26476.74"/>
    <n v="17651.170000000002"/>
    <n v="44127.91"/>
    <x v="1"/>
  </r>
  <r>
    <s v="       110810"/>
    <s v="110810"/>
    <s v="       101589"/>
    <s v="Računalo Infinity sp4082"/>
    <x v="2"/>
    <s v="07.12.17"/>
    <s v="01.01.18"/>
    <n v="25"/>
    <n v="1"/>
    <n v="7245"/>
    <n v="5433.75"/>
    <n v="1811.25"/>
    <n v="2898"/>
    <x v="0"/>
  </r>
  <r>
    <s v="       110811"/>
    <s v="110811"/>
    <s v="       100677"/>
    <s v="Monitor Dell 23&quot;"/>
    <x v="2"/>
    <s v="07.12.17"/>
    <s v="01.01.18"/>
    <n v="25"/>
    <n v="1"/>
    <n v="1641.25"/>
    <n v="1230.93"/>
    <n v="410.32"/>
    <n v="656.5"/>
    <x v="0"/>
  </r>
  <r>
    <s v="       110812"/>
    <s v="110812"/>
    <s v="       100787"/>
    <s v="Notebook Asus zenbook Fli"/>
    <x v="2"/>
    <s v="12.01.18"/>
    <s v="01.02.18"/>
    <n v="25"/>
    <n v="1"/>
    <n v="8912.5"/>
    <n v="6498.7"/>
    <n v="2413.8000000000002"/>
    <n v="3565"/>
    <x v="0"/>
  </r>
  <r>
    <s v="       110815"/>
    <s v="110815"/>
    <s v="       101791"/>
    <s v="Software Benoit 1.3"/>
    <x v="3"/>
    <s v="03.01.18"/>
    <s v="01.02.18"/>
    <n v="25"/>
    <n v="1"/>
    <n v="1421.43"/>
    <n v="1036.46"/>
    <n v="384.97"/>
    <n v="568.572"/>
    <x v="0"/>
  </r>
  <r>
    <s v="       110816"/>
    <s v="110816"/>
    <s v="       102610"/>
    <s v="VODENA KUPELJ DIGITALNA"/>
    <x v="1"/>
    <s v="31.01.18"/>
    <s v="01.02.18"/>
    <n v="20"/>
    <n v="1"/>
    <n v="3999.38"/>
    <n v="799.88"/>
    <n v="3199.5"/>
    <n v="3999.38"/>
    <x v="1"/>
  </r>
  <r>
    <s v="       110830"/>
    <s v="110830"/>
    <s v="       101575"/>
    <s v="Računalo HP ProDesk 400G4"/>
    <x v="2"/>
    <s v="22.02.18"/>
    <s v="01.03.18"/>
    <n v="25"/>
    <n v="1"/>
    <n v="6961.25"/>
    <n v="4930.88"/>
    <n v="2030.3700000000001"/>
    <n v="2784.5"/>
    <x v="0"/>
  </r>
  <r>
    <s v="       110832"/>
    <s v="110832"/>
    <s v="       100916"/>
    <s v="Ormar dvokrilni80x40x78"/>
    <x v="0"/>
    <s v="28.02.18"/>
    <s v="01.03.18"/>
    <n v="12.5"/>
    <n v="1"/>
    <n v="776.6"/>
    <n v="275.05"/>
    <n v="501.55"/>
    <n v="776.6"/>
    <x v="1"/>
  </r>
  <r>
    <s v="       110833"/>
    <s v="110833"/>
    <s v="       101300"/>
    <s v="Pokretna kazeta"/>
    <x v="1"/>
    <s v="28.02.18"/>
    <s v="01.03.18"/>
    <n v="12.5"/>
    <n v="1"/>
    <n v="970.47"/>
    <n v="343.71"/>
    <n v="626.76"/>
    <n v="970.47"/>
    <x v="1"/>
  </r>
  <r>
    <s v="       110834"/>
    <s v="110834"/>
    <s v="       100827"/>
    <s v="Notebook Lenovo ThinkPad"/>
    <x v="2"/>
    <s v="05.03.18"/>
    <s v="01.04.18"/>
    <n v="25"/>
    <n v="1"/>
    <n v="9350"/>
    <n v="6428.13"/>
    <n v="2921.87"/>
    <n v="3740"/>
    <x v="0"/>
  </r>
  <r>
    <s v="       110839"/>
    <s v="110839"/>
    <s v="       100688"/>
    <s v="Monitor Dell U2412M"/>
    <x v="2"/>
    <s v="12.03.18"/>
    <s v="01.04.18"/>
    <n v="25"/>
    <n v="1"/>
    <n v="1758.1200000000001"/>
    <n v="1208.71"/>
    <n v="549.41"/>
    <n v="703.24800000000005"/>
    <x v="0"/>
  </r>
  <r>
    <s v="       110840"/>
    <s v="110840"/>
    <s v="       100688"/>
    <s v="Monitor Dell U2412M"/>
    <x v="2"/>
    <s v="12.03.18"/>
    <s v="01.04.18"/>
    <n v="25"/>
    <n v="1"/>
    <n v="1758.1200000000001"/>
    <n v="1208.71"/>
    <n v="549.41"/>
    <n v="703.24800000000005"/>
    <x v="0"/>
  </r>
  <r>
    <s v="       110841"/>
    <s v="110841"/>
    <s v="       101579"/>
    <s v="Računalo HP ProDesk G4"/>
    <x v="2"/>
    <s v="12.03.18"/>
    <s v="01.04.18"/>
    <n v="25"/>
    <n v="1"/>
    <n v="5674.04"/>
    <n v="3900.9"/>
    <n v="1773.14"/>
    <n v="2269.616"/>
    <x v="0"/>
  </r>
  <r>
    <s v="       110842"/>
    <s v="110842"/>
    <s v="       101579"/>
    <s v="Računalo HP ProDesk G4"/>
    <x v="2"/>
    <s v="12.03.18"/>
    <s v="01.04.18"/>
    <n v="25"/>
    <n v="1"/>
    <n v="5674.05"/>
    <n v="3900.9"/>
    <n v="1773.15"/>
    <n v="2269.6200000000003"/>
    <x v="0"/>
  </r>
  <r>
    <s v="       110843"/>
    <s v="110843"/>
    <s v="       100818"/>
    <s v="Notebook HP EliteBook"/>
    <x v="2"/>
    <s v="21.03.18"/>
    <s v="01.04.18"/>
    <n v="25"/>
    <n v="1"/>
    <n v="9061.48"/>
    <n v="9061.48"/>
    <n v="0"/>
    <n v="3624.5920000000001"/>
    <x v="0"/>
  </r>
  <r>
    <s v="       110847"/>
    <s v="110847"/>
    <s v="       101871"/>
    <s v="Stol 100x60xH74"/>
    <x v="0"/>
    <s v="15.03.18"/>
    <s v="01.04.18"/>
    <n v="12.5"/>
    <n v="1"/>
    <n v="803.94"/>
    <n v="276.35000000000002"/>
    <n v="527.59"/>
    <n v="803.94"/>
    <x v="1"/>
  </r>
  <r>
    <s v="       110848"/>
    <s v="110848"/>
    <s v="       101300"/>
    <s v="Pokretna kazeta"/>
    <x v="1"/>
    <s v="15.03.18"/>
    <s v="01.04.18"/>
    <n v="12.5"/>
    <n v="1"/>
    <n v="1004.63"/>
    <n v="345.34000000000003"/>
    <n v="659.29"/>
    <n v="1004.63"/>
    <x v="1"/>
  </r>
  <r>
    <s v="       110849"/>
    <s v="110849"/>
    <s v="       100882"/>
    <s v="Ormar 80x40xH78"/>
    <x v="0"/>
    <s v="15.03.18"/>
    <s v="01.04.18"/>
    <n v="12.5"/>
    <n v="1"/>
    <n v="803.94"/>
    <n v="276.35000000000002"/>
    <n v="527.59"/>
    <n v="803.94"/>
    <x v="1"/>
  </r>
  <r>
    <s v="       110850"/>
    <s v="110850"/>
    <s v="       100880"/>
    <s v="Ormar 80x40xH119,4"/>
    <x v="0"/>
    <s v="15.03.18"/>
    <s v="01.04.18"/>
    <n v="12.5"/>
    <n v="1"/>
    <n v="1085.3800000000001"/>
    <n v="373.09000000000003"/>
    <n v="712.29"/>
    <n v="1085.3800000000001"/>
    <x v="1"/>
  </r>
  <r>
    <s v="       110851"/>
    <s v="110851"/>
    <s v="       100881"/>
    <s v="Ormar 80x40xH151,7"/>
    <x v="0"/>
    <s v="15.03.18"/>
    <s v="01.04.18"/>
    <n v="12.5"/>
    <n v="1"/>
    <n v="1566.3"/>
    <n v="538.41999999999996"/>
    <n v="1027.8800000000001"/>
    <n v="1566.3"/>
    <x v="1"/>
  </r>
  <r>
    <s v="       110852"/>
    <s v="110852"/>
    <s v="       100688"/>
    <s v="Monitor Dell U2412M"/>
    <x v="2"/>
    <s v="15.03.18"/>
    <s v="01.04.18"/>
    <n v="25"/>
    <n v="1"/>
    <n v="1820"/>
    <n v="1251.25"/>
    <n v="568.75"/>
    <n v="728"/>
    <x v="0"/>
  </r>
  <r>
    <s v="       110853"/>
    <s v="110853"/>
    <s v="       100674"/>
    <s v="Monitor Del U2412M"/>
    <x v="2"/>
    <s v="03.04.18"/>
    <s v="01.05.18"/>
    <n v="25"/>
    <n v="1"/>
    <n v="1758.1200000000001"/>
    <n v="1172.08"/>
    <n v="586.04"/>
    <n v="703.24800000000005"/>
    <x v="0"/>
  </r>
  <r>
    <s v="       110854"/>
    <s v="110854"/>
    <s v="       102120"/>
    <s v="Stolac daktilo"/>
    <x v="0"/>
    <s v="16.03.18"/>
    <s v="01.04.18"/>
    <n v="12.5"/>
    <n v="1"/>
    <n v="1119.6300000000001"/>
    <n v="384.87"/>
    <n v="734.76"/>
    <n v="1119.6300000000001"/>
    <x v="1"/>
  </r>
  <r>
    <s v="       110855"/>
    <s v="110855"/>
    <s v="       101300"/>
    <s v="Pokretna kazeta"/>
    <x v="1"/>
    <s v="09.03.18"/>
    <s v="01.04.18"/>
    <n v="12.5"/>
    <n v="1"/>
    <n v="862.49"/>
    <n v="296.48"/>
    <n v="566.01"/>
    <n v="862.49"/>
    <x v="1"/>
  </r>
  <r>
    <s v="       110856"/>
    <s v="110856"/>
    <s v="       101313"/>
    <s v="Polica 80x36x220"/>
    <x v="0"/>
    <s v="09.03.18"/>
    <s v="01.04.18"/>
    <n v="12.5"/>
    <n v="1"/>
    <n v="1212.49"/>
    <n v="416.79"/>
    <n v="795.7"/>
    <n v="1212.49"/>
    <x v="1"/>
  </r>
  <r>
    <s v="       110857"/>
    <s v="110857"/>
    <s v="       101313"/>
    <s v="Polica 80x36x220"/>
    <x v="0"/>
    <s v="09.03.18"/>
    <s v="01.04.18"/>
    <n v="12.5"/>
    <n v="1"/>
    <n v="1212.49"/>
    <n v="416.79"/>
    <n v="795.7"/>
    <n v="1212.49"/>
    <x v="1"/>
  </r>
  <r>
    <s v="       110858"/>
    <s v="110858"/>
    <s v="       101997"/>
    <s v="Stol radni"/>
    <x v="0"/>
    <s v="09.03.18"/>
    <s v="01.04.18"/>
    <n v="12.5"/>
    <n v="1"/>
    <n v="1062.49"/>
    <n v="365.23"/>
    <n v="697.26"/>
    <n v="1062.49"/>
    <x v="1"/>
  </r>
  <r>
    <s v="       110859"/>
    <s v="110859"/>
    <s v="       100150"/>
    <s v="Električno mjerilo sile A"/>
    <x v="1"/>
    <s v="13.03.18"/>
    <s v="01.04.18"/>
    <n v="20"/>
    <n v="1"/>
    <n v="8253.130000000001"/>
    <n v="4539.2300000000005"/>
    <n v="3713.9"/>
    <n v="8253.130000000001"/>
    <x v="1"/>
  </r>
  <r>
    <s v="       110864"/>
    <s v="110864"/>
    <s v="       100688"/>
    <s v="Monitor Dell U2412M"/>
    <x v="2"/>
    <s v="13.04.18"/>
    <s v="01.05.18"/>
    <n v="25"/>
    <n v="1"/>
    <n v="1758.1200000000001"/>
    <n v="1172.08"/>
    <n v="586.04"/>
    <n v="703.24800000000005"/>
    <x v="0"/>
  </r>
  <r>
    <s v="       110865"/>
    <s v="110865"/>
    <s v="       101639"/>
    <s v="Radna stanica CPUIntel i7"/>
    <x v="1"/>
    <s v="13.04.18"/>
    <s v="01.05.18"/>
    <n v="25"/>
    <n v="1"/>
    <n v="15950"/>
    <n v="10633.33"/>
    <n v="5316.67"/>
    <n v="6380"/>
    <x v="0"/>
  </r>
  <r>
    <s v="       110866"/>
    <s v="110866"/>
    <s v="       101147"/>
    <s v="Ormarić uredski 45x45xH76"/>
    <x v="0"/>
    <s v="05.04.18"/>
    <s v="01.05.18"/>
    <n v="12.5"/>
    <n v="1"/>
    <n v="752.52"/>
    <n v="250.85"/>
    <n v="501.67"/>
    <n v="752.52"/>
    <x v="1"/>
  </r>
  <r>
    <s v="       110868"/>
    <s v="110868"/>
    <s v="       101580"/>
    <s v="Računalo HP ProDesk400"/>
    <x v="2"/>
    <s v="26.04.18"/>
    <s v="01.05.18"/>
    <n v="25"/>
    <n v="1"/>
    <n v="6961.25"/>
    <n v="4640.83"/>
    <n v="2320.42"/>
    <n v="2784.5"/>
    <x v="0"/>
  </r>
  <r>
    <s v="       110869"/>
    <s v="110869"/>
    <s v="       100688"/>
    <s v="Monitor Dell U2412M"/>
    <x v="2"/>
    <s v="26.04.18"/>
    <s v="01.05.18"/>
    <n v="25"/>
    <n v="1"/>
    <n v="1820"/>
    <n v="1213.33"/>
    <n v="606.66999999999996"/>
    <n v="728"/>
    <x v="0"/>
  </r>
  <r>
    <s v="       110870"/>
    <s v="110870"/>
    <s v="       101641"/>
    <s v="Radna stanica MSGW Infini"/>
    <x v="1"/>
    <s v="27.04.18"/>
    <s v="01.05.18"/>
    <n v="25"/>
    <n v="1"/>
    <n v="12292.35"/>
    <n v="8194.91"/>
    <n v="4097.4400000000005"/>
    <n v="4916.9400000000005"/>
    <x v="0"/>
  </r>
  <r>
    <s v="       110871"/>
    <s v="110871"/>
    <s v="       101641"/>
    <s v="Radna stanica MSGW Infini"/>
    <x v="1"/>
    <s v="27.04.18"/>
    <s v="01.05.18"/>
    <n v="25"/>
    <n v="1"/>
    <n v="13550.11"/>
    <n v="8981.0500000000011"/>
    <n v="4569.0600000000004"/>
    <n v="5420.0440000000008"/>
    <x v="0"/>
  </r>
  <r>
    <s v="       110872"/>
    <s v="110872"/>
    <s v="       100334"/>
    <s v="iPad Pro Apple 10.5"/>
    <x v="2"/>
    <s v="10.04.18"/>
    <s v="01.05.18"/>
    <n v="25"/>
    <n v="1"/>
    <n v="8693.0400000000009"/>
    <n v="5795.36"/>
    <n v="2897.68"/>
    <n v="3477.2160000000003"/>
    <x v="0"/>
  </r>
  <r>
    <s v="       110873"/>
    <s v="110873"/>
    <s v="       100334"/>
    <s v="iPad Pro Apple 10.5"/>
    <x v="2"/>
    <s v="10.04.18"/>
    <s v="01.05.18"/>
    <n v="25"/>
    <n v="1"/>
    <n v="8693.0400000000009"/>
    <n v="5795.36"/>
    <n v="2897.68"/>
    <n v="3477.2160000000003"/>
    <x v="0"/>
  </r>
  <r>
    <s v="       110878"/>
    <s v="110878"/>
    <s v="       102517"/>
    <s v="Vaga analitička Pioneer"/>
    <x v="1"/>
    <s v="11.04.18"/>
    <s v="01.05.18"/>
    <n v="20"/>
    <n v="1"/>
    <n v="5347.86"/>
    <n v="2852.19"/>
    <n v="2495.67"/>
    <n v="5347.86"/>
    <x v="1"/>
  </r>
  <r>
    <s v="       110879"/>
    <s v="110879"/>
    <s v="       102223"/>
    <s v="Stolac žuti"/>
    <x v="0"/>
    <s v="12.04.18"/>
    <s v="01.05.18"/>
    <n v="12.5"/>
    <n v="1"/>
    <n v="279"/>
    <n v="93.01"/>
    <n v="185.99"/>
    <n v="279"/>
    <x v="1"/>
  </r>
  <r>
    <s v="       110880"/>
    <s v="110880"/>
    <s v="       102223"/>
    <s v="Stolac žuti"/>
    <x v="0"/>
    <s v="12.04.18"/>
    <s v="01.05.18"/>
    <n v="12.5"/>
    <n v="1"/>
    <n v="279"/>
    <n v="93.01"/>
    <n v="185.99"/>
    <n v="279"/>
    <x v="1"/>
  </r>
  <r>
    <s v="       110881"/>
    <s v="110881"/>
    <s v="       102195"/>
    <s v="STOLAC UREDSKI"/>
    <x v="0"/>
    <s v="12.04.18"/>
    <s v="01.05.18"/>
    <n v="12.5"/>
    <n v="1"/>
    <n v="998"/>
    <n v="332.67"/>
    <n v="665.33"/>
    <n v="998"/>
    <x v="1"/>
  </r>
  <r>
    <s v="       110882"/>
    <s v="110882"/>
    <s v="       100684"/>
    <s v="MONITOR DELL 24&quot; U2412M"/>
    <x v="2"/>
    <s v="21.03.18"/>
    <s v="01.04.18"/>
    <n v="25"/>
    <n v="1"/>
    <n v="1820"/>
    <n v="1251.25"/>
    <n v="568.75"/>
    <n v="728"/>
    <x v="0"/>
  </r>
  <r>
    <s v="       110883"/>
    <s v="110883"/>
    <s v="       101573"/>
    <s v="Računalo HP prodesk 400"/>
    <x v="2"/>
    <s v="21.03.18"/>
    <s v="01.04.18"/>
    <n v="25"/>
    <n v="1"/>
    <n v="5873.75"/>
    <n v="4038.21"/>
    <n v="1835.54"/>
    <n v="2349.5"/>
    <x v="0"/>
  </r>
  <r>
    <s v="       110886"/>
    <s v="110886"/>
    <s v="       102422"/>
    <s v="TV LED prijemnik Samsung4"/>
    <x v="1"/>
    <s v="27.03.18"/>
    <s v="01.04.18"/>
    <n v="20"/>
    <n v="1"/>
    <n v="9139"/>
    <n v="5026.45"/>
    <n v="4112.55"/>
    <n v="9139"/>
    <x v="1"/>
  </r>
  <r>
    <s v="       110888"/>
    <s v="110888"/>
    <s v="       100795"/>
    <s v="Notebook Dell Inspirion55"/>
    <x v="2"/>
    <s v="11.05.18"/>
    <s v="01.06.18"/>
    <n v="25"/>
    <n v="1"/>
    <n v="7226.89"/>
    <n v="4667.3599999999997"/>
    <n v="2559.5300000000002"/>
    <n v="2890.7560000000003"/>
    <x v="0"/>
  </r>
  <r>
    <s v="       110889"/>
    <s v="110889"/>
    <s v="       100221"/>
    <s v="Fotoaparat digital Canon"/>
    <x v="1"/>
    <s v="17.04.08"/>
    <s v="01.05.08"/>
    <n v="20"/>
    <n v="1"/>
    <n v="3683.75"/>
    <n v="1964.67"/>
    <n v="1719.08"/>
    <n v="3683.75"/>
    <x v="1"/>
  </r>
  <r>
    <s v="       110891"/>
    <s v="110891"/>
    <s v="       101378"/>
    <s v="Printer HP LaserJet ProM2"/>
    <x v="2"/>
    <s v="10.05.18"/>
    <s v="01.06.18"/>
    <n v="25"/>
    <n v="1"/>
    <n v="1235.27"/>
    <n v="797.78"/>
    <n v="437.49"/>
    <n v="494.108"/>
    <x v="0"/>
  </r>
  <r>
    <s v="       110892"/>
    <s v="110892"/>
    <s v="       101379"/>
    <s v="Printer HP LaserJet ProM4"/>
    <x v="2"/>
    <s v="10.05.18"/>
    <s v="01.06.18"/>
    <n v="25"/>
    <n v="1"/>
    <n v="1689.52"/>
    <n v="1091.1500000000001"/>
    <n v="598.37"/>
    <n v="675.80799999999999"/>
    <x v="0"/>
  </r>
  <r>
    <s v="       110893"/>
    <s v="110893"/>
    <s v="       100689"/>
    <s v="Monitor Dell U2715H"/>
    <x v="2"/>
    <s v="08.06.18"/>
    <s v="01.07.18"/>
    <n v="25"/>
    <n v="1"/>
    <n v="3575"/>
    <n v="2234.38"/>
    <n v="1340.6200000000001"/>
    <n v="1430"/>
    <x v="0"/>
  </r>
  <r>
    <s v="       110894"/>
    <s v="110894"/>
    <s v="       100689"/>
    <s v="Monitor Dell U2715H"/>
    <x v="2"/>
    <s v="08.06.18"/>
    <s v="01.07.18"/>
    <n v="25"/>
    <n v="1"/>
    <n v="3575"/>
    <n v="2234.38"/>
    <n v="1340.6200000000001"/>
    <n v="1430"/>
    <x v="0"/>
  </r>
  <r>
    <s v="       110895"/>
    <s v="110895"/>
    <s v="       101581"/>
    <s v="Računalo HP ProDeskG4"/>
    <x v="2"/>
    <s v="08.06.18"/>
    <s v="01.07.18"/>
    <n v="25"/>
    <n v="1"/>
    <n v="6961.25"/>
    <n v="4350.78"/>
    <n v="2610.4700000000003"/>
    <n v="2784.5"/>
    <x v="0"/>
  </r>
  <r>
    <s v="       110899"/>
    <s v="110899"/>
    <s v="       101374"/>
    <s v="PRINTER 3D"/>
    <x v="2"/>
    <s v="28.05.18"/>
    <s v="01.06.18"/>
    <n v="20"/>
    <n v="1"/>
    <n v="2638.64"/>
    <n v="1363.3"/>
    <n v="1275.3399999999999"/>
    <n v="2638.64"/>
    <x v="1"/>
  </r>
  <r>
    <s v="       110900"/>
    <s v="110900"/>
    <s v="       100777"/>
    <s v="Notebook Acer Swift 7"/>
    <x v="2"/>
    <s v="13.06.18"/>
    <s v="01.07.18"/>
    <n v="25"/>
    <n v="1"/>
    <n v="9350"/>
    <n v="5843.75"/>
    <n v="3506.25"/>
    <n v="3740"/>
    <x v="0"/>
  </r>
  <r>
    <s v="       110903"/>
    <s v="110903"/>
    <s v="       100214"/>
    <s v="Fotoaparat Canon EOS1300"/>
    <x v="1"/>
    <s v="24.05.18"/>
    <s v="01.06.18"/>
    <n v="20"/>
    <n v="1"/>
    <n v="3050"/>
    <n v="1575.83"/>
    <n v="1474.17"/>
    <n v="3050"/>
    <x v="1"/>
  </r>
  <r>
    <s v="       110907"/>
    <s v="110907"/>
    <s v="       100102"/>
    <s v="Dekanski lanac"/>
    <x v="1"/>
    <s v="01.01.97"/>
    <s v="01.02.97"/>
    <n v="0"/>
    <n v="1"/>
    <n v="0.15"/>
    <n v="0"/>
    <n v="0.15"/>
    <n v="0.15"/>
    <x v="1"/>
  </r>
  <r>
    <s v="       110908"/>
    <s v="110908"/>
    <s v="       100353"/>
    <s v="Kamera infracrvena za mje"/>
    <x v="2"/>
    <s v="20.06.18"/>
    <s v="01.07.18"/>
    <n v="20"/>
    <n v="1"/>
    <n v="3600.5"/>
    <n v="1800.25"/>
    <n v="1800.25"/>
    <n v="3600.5"/>
    <x v="1"/>
  </r>
  <r>
    <s v="       110909"/>
    <s v="110909"/>
    <s v="       100359"/>
    <s v="Kamera za snimanje stijen"/>
    <x v="2"/>
    <s v="29.06.18"/>
    <s v="01.07.18"/>
    <n v="20"/>
    <n v="1"/>
    <n v="31906.31"/>
    <n v="15832.56"/>
    <n v="16073.75"/>
    <n v="31906.31"/>
    <x v="1"/>
  </r>
  <r>
    <s v="       110910"/>
    <s v="110910"/>
    <s v="       102502"/>
    <s v="Uređaj za zavarivanje"/>
    <x v="1"/>
    <s v="12.06.18"/>
    <s v="01.07.18"/>
    <n v="20"/>
    <n v="1"/>
    <n v="16468.75"/>
    <n v="3786.76"/>
    <n v="12681.99"/>
    <n v="16468.75"/>
    <x v="1"/>
  </r>
  <r>
    <s v="       110913"/>
    <s v="110913"/>
    <s v="       100601"/>
    <s v="Mobitel iPhone 8"/>
    <x v="2"/>
    <s v="18.07.18"/>
    <s v="01.08.18"/>
    <n v="20"/>
    <n v="1"/>
    <n v="4999"/>
    <n v="2416.1799999999998"/>
    <n v="2582.8200000000002"/>
    <n v="4999"/>
    <x v="1"/>
  </r>
  <r>
    <s v="       110918"/>
    <s v="110918"/>
    <s v="       101708"/>
    <s v="Senzor za mjerenje pomaka"/>
    <x v="1"/>
    <s v="19.07.18"/>
    <s v="01.08.18"/>
    <n v="20"/>
    <n v="1"/>
    <n v="6713.18"/>
    <n v="3244.71"/>
    <n v="3468.4700000000003"/>
    <n v="6713.18"/>
    <x v="1"/>
  </r>
  <r>
    <s v="       110919"/>
    <s v="110919"/>
    <s v="       101804"/>
    <s v="Software NIST"/>
    <x v="1"/>
    <s v="25.07.18"/>
    <s v="01.08.18"/>
    <n v="25"/>
    <n v="1"/>
    <n v="2566.4299999999998"/>
    <n v="1550.56"/>
    <n v="1015.87"/>
    <n v="1026.5719999999999"/>
    <x v="0"/>
  </r>
  <r>
    <s v="       110920"/>
    <s v="110920"/>
    <s v="       101579"/>
    <s v="Računalo HP ProDesk G4"/>
    <x v="2"/>
    <s v="17.07.18"/>
    <s v="01.08.18"/>
    <n v="25"/>
    <n v="1"/>
    <n v="5873.75"/>
    <n v="3548.73"/>
    <n v="2325.02"/>
    <n v="2349.5"/>
    <x v="0"/>
  </r>
  <r>
    <s v="       110921"/>
    <s v="110921"/>
    <s v="       101579"/>
    <s v="Računalo HP ProDesk G4"/>
    <x v="2"/>
    <s v="17.07.18"/>
    <s v="01.08.18"/>
    <n v="25"/>
    <n v="1"/>
    <n v="6961.25"/>
    <n v="4205.75"/>
    <n v="2755.5"/>
    <n v="2784.5"/>
    <x v="0"/>
  </r>
  <r>
    <s v="       110922"/>
    <s v="110922"/>
    <s v="       101579"/>
    <s v="Računalo HP ProDesk G4"/>
    <x v="2"/>
    <s v="17.07.18"/>
    <s v="01.08.18"/>
    <n v="25"/>
    <n v="1"/>
    <n v="6961.25"/>
    <n v="4205.75"/>
    <n v="2755.5"/>
    <n v="2784.5"/>
    <x v="0"/>
  </r>
  <r>
    <s v="       110923"/>
    <s v="110923"/>
    <s v="       101579"/>
    <s v="Računalo HP ProDesk G4"/>
    <x v="2"/>
    <s v="17.07.18"/>
    <s v="01.08.18"/>
    <n v="25"/>
    <n v="1"/>
    <n v="6961.25"/>
    <n v="4205.75"/>
    <n v="2755.5"/>
    <n v="2784.5"/>
    <x v="0"/>
  </r>
  <r>
    <s v="       110924"/>
    <s v="110924"/>
    <s v="       101581"/>
    <s v="Računalo HP ProDeskG4"/>
    <x v="2"/>
    <s v="29.08.18"/>
    <s v="01.09.18"/>
    <n v="25"/>
    <n v="1"/>
    <n v="6724.57"/>
    <n v="3922.66"/>
    <n v="2801.91"/>
    <n v="6724.57"/>
    <x v="1"/>
  </r>
  <r>
    <s v="       110925"/>
    <s v="110925"/>
    <s v="       101708"/>
    <s v="Senzor za mjerenje pomaka"/>
    <x v="1"/>
    <s v="19.07.18"/>
    <s v="01.08.18"/>
    <n v="20"/>
    <n v="1"/>
    <n v="6713.18"/>
    <n v="3244.71"/>
    <n v="3468.4700000000003"/>
    <n v="6713.18"/>
    <x v="1"/>
  </r>
  <r>
    <s v="       110926"/>
    <s v="110926"/>
    <s v="       102006"/>
    <s v="Stol radni 120x80xH74"/>
    <x v="0"/>
    <s v="28.08.18"/>
    <s v="01.09.18"/>
    <n v="12.5"/>
    <n v="1"/>
    <n v="1670.3400000000001"/>
    <n v="487.18"/>
    <n v="1183.1600000000001"/>
    <n v="1670.3400000000001"/>
    <x v="1"/>
  </r>
  <r>
    <s v="       110927"/>
    <s v="110927"/>
    <s v="       101869"/>
    <s v="Stol  120x160xH74"/>
    <x v="0"/>
    <s v="28.08.18"/>
    <s v="01.09.18"/>
    <n v="12.5"/>
    <n v="1"/>
    <n v="2785.34"/>
    <n v="812.4"/>
    <n v="1972.94"/>
    <n v="2785.34"/>
    <x v="1"/>
  </r>
  <r>
    <s v="       110928"/>
    <s v="110928"/>
    <s v="       100884"/>
    <s v="Ormar 90x45xH223"/>
    <x v="0"/>
    <s v="28.08.18"/>
    <s v="01.09.18"/>
    <n v="12.5"/>
    <n v="1"/>
    <n v="3025.52"/>
    <n v="882.44"/>
    <n v="2143.08"/>
    <n v="3025.52"/>
    <x v="1"/>
  </r>
  <r>
    <s v="       110929"/>
    <s v="110929"/>
    <s v="       100884"/>
    <s v="Ormar 90x45xH223"/>
    <x v="0"/>
    <s v="28.08.18"/>
    <s v="01.09.18"/>
    <n v="12.5"/>
    <n v="1"/>
    <n v="3025.52"/>
    <n v="882.44"/>
    <n v="2143.08"/>
    <n v="3025.52"/>
    <x v="1"/>
  </r>
  <r>
    <s v="       110930"/>
    <s v="110930"/>
    <s v="       100955"/>
    <s v="Ormar niski 90x45xH149,6"/>
    <x v="0"/>
    <s v="28.08.18"/>
    <s v="01.09.18"/>
    <n v="12.5"/>
    <n v="1"/>
    <n v="1614.91"/>
    <n v="471.01"/>
    <n v="1143.9000000000001"/>
    <n v="1614.91"/>
    <x v="1"/>
  </r>
  <r>
    <s v="       110931"/>
    <s v="110931"/>
    <s v="       100955"/>
    <s v="Ormar niski 90x45xH149,6"/>
    <x v="0"/>
    <s v="28.08.18"/>
    <s v="01.09.18"/>
    <n v="12.5"/>
    <n v="1"/>
    <n v="1614.91"/>
    <n v="471.01"/>
    <n v="1143.9000000000001"/>
    <n v="1614.91"/>
    <x v="1"/>
  </r>
  <r>
    <s v="       110932"/>
    <s v="110932"/>
    <s v="       101011"/>
    <s v="Ormar staklen45x45xH149,6"/>
    <x v="0"/>
    <s v="28.08.18"/>
    <s v="01.09.18"/>
    <n v="12.5"/>
    <n v="1"/>
    <n v="1331.27"/>
    <n v="388.29"/>
    <n v="942.98"/>
    <n v="1331.27"/>
    <x v="1"/>
  </r>
  <r>
    <s v="       110933"/>
    <s v="110933"/>
    <s v="       100885"/>
    <s v="Ormar 90x45xH223,2"/>
    <x v="0"/>
    <s v="28.08.18"/>
    <s v="01.09.18"/>
    <n v="12.5"/>
    <n v="1"/>
    <n v="2404.9700000000003"/>
    <n v="701.45"/>
    <n v="1703.52"/>
    <n v="2404.9700000000003"/>
    <x v="1"/>
  </r>
  <r>
    <s v="       110934"/>
    <s v="110934"/>
    <s v="       100885"/>
    <s v="Ormar 90x45xH223,2"/>
    <x v="0"/>
    <s v="28.08.18"/>
    <s v="01.09.18"/>
    <n v="12.5"/>
    <n v="1"/>
    <n v="2404.9700000000003"/>
    <n v="701.45"/>
    <n v="1703.52"/>
    <n v="2404.9700000000003"/>
    <x v="1"/>
  </r>
  <r>
    <s v="       110935"/>
    <s v="110935"/>
    <s v="       100885"/>
    <s v="Ormar 90x45xH223,2"/>
    <x v="0"/>
    <s v="28.08.18"/>
    <s v="01.09.18"/>
    <n v="12.5"/>
    <n v="1"/>
    <n v="2404.9700000000003"/>
    <n v="701.45"/>
    <n v="1703.52"/>
    <n v="2404.9700000000003"/>
    <x v="1"/>
  </r>
  <r>
    <s v="       110936"/>
    <s v="110936"/>
    <s v="       101369"/>
    <s v="Preša hidraulična HWP30T"/>
    <x v="1"/>
    <s v="21.06.18"/>
    <s v="01.07.18"/>
    <n v="20"/>
    <n v="1"/>
    <n v="3950"/>
    <n v="1530.63"/>
    <n v="2419.37"/>
    <n v="3950"/>
    <x v="1"/>
  </r>
  <r>
    <s v="       110937"/>
    <s v="110937"/>
    <s v="       100602"/>
    <s v="Mobitel Samsung Galaxy"/>
    <x v="2"/>
    <s v="30.05.18"/>
    <s v="01.06.18"/>
    <n v="20"/>
    <n v="1"/>
    <n v="5361.43"/>
    <n v="2770.08"/>
    <n v="2591.35"/>
    <n v="5361.43"/>
    <x v="1"/>
  </r>
  <r>
    <s v="       110938"/>
    <s v="110938"/>
    <s v="       102527"/>
    <s v="Vaga precizna 200g"/>
    <x v="1"/>
    <s v="31.07.18"/>
    <s v="01.08.18"/>
    <n v="20"/>
    <n v="1"/>
    <n v="2800"/>
    <n v="1353.33"/>
    <n v="1446.67"/>
    <n v="2800"/>
    <x v="1"/>
  </r>
  <r>
    <s v="       110939"/>
    <s v="110939"/>
    <s v="       100688"/>
    <s v="Monitor Dell U2412M"/>
    <x v="2"/>
    <s v="18.09.18"/>
    <s v="01.10.18"/>
    <n v="25"/>
    <n v="1"/>
    <n v="1820"/>
    <n v="1023.75"/>
    <n v="796.25"/>
    <n v="1820"/>
    <x v="1"/>
  </r>
  <r>
    <s v="       110941"/>
    <s v="110941"/>
    <s v="       100688"/>
    <s v="Monitor Dell U2412M"/>
    <x v="2"/>
    <s v="19.09.18"/>
    <s v="01.10.18"/>
    <n v="25"/>
    <n v="1"/>
    <n v="1758.1200000000001"/>
    <n v="988.94"/>
    <n v="769.18000000000006"/>
    <n v="1758.1200000000001"/>
    <x v="1"/>
  </r>
  <r>
    <s v="       110942"/>
    <s v="110942"/>
    <s v="       100260"/>
    <s v="GPS ROX ručni"/>
    <x v="1"/>
    <s v="02.07.18"/>
    <s v="01.08.18"/>
    <n v="20"/>
    <n v="1"/>
    <n v="1482.81"/>
    <n v="716.69"/>
    <n v="766.12"/>
    <n v="1482.81"/>
    <x v="1"/>
  </r>
  <r>
    <s v="       110943"/>
    <s v="110943"/>
    <s v="       101185"/>
    <s v="Periodni sustav od plexij"/>
    <x v="1"/>
    <s v="13.09.18"/>
    <s v="01.10.18"/>
    <n v="20"/>
    <n v="1"/>
    <n v="15752.800000000001"/>
    <n v="5611.9400000000005"/>
    <n v="10140.86"/>
    <n v="15752.800000000001"/>
    <x v="1"/>
  </r>
  <r>
    <s v="       110944"/>
    <s v="110944"/>
    <s v="       101778"/>
    <s v="Softw.MS Windows Home"/>
    <x v="3"/>
    <s v="25.09.18"/>
    <s v="01.10.18"/>
    <n v="25"/>
    <n v="1"/>
    <n v="838.95"/>
    <n v="471.91"/>
    <n v="367.04"/>
    <n v="838.95"/>
    <x v="1"/>
  </r>
  <r>
    <s v="       110945"/>
    <s v="110945"/>
    <s v="       100192"/>
    <s v="Fotelja uredska"/>
    <x v="0"/>
    <s v="24.09.18"/>
    <s v="01.10.18"/>
    <n v="12.5"/>
    <n v="1"/>
    <n v="2642.98"/>
    <n v="743.33"/>
    <n v="1899.65"/>
    <n v="2642.98"/>
    <x v="1"/>
  </r>
  <r>
    <s v="       110946"/>
    <s v="110946"/>
    <s v="       101784"/>
    <s v="Softw.uredsko poslovanje"/>
    <x v="3"/>
    <s v="31.05.18"/>
    <s v="01.06.18"/>
    <n v="25"/>
    <n v="1"/>
    <n v="9660"/>
    <n v="6238.75"/>
    <n v="3421.25"/>
    <n v="3864"/>
    <x v="0"/>
  </r>
  <r>
    <s v="       110949"/>
    <s v="110949"/>
    <s v="       101377"/>
    <s v="Printer HP laserjet"/>
    <x v="2"/>
    <s v="02.10.18"/>
    <s v="01.11.18"/>
    <n v="25"/>
    <n v="1"/>
    <n v="1235.27"/>
    <n v="669.11"/>
    <n v="566.16"/>
    <n v="1235.27"/>
    <x v="1"/>
  </r>
  <r>
    <s v="       110951"/>
    <s v="110951"/>
    <s v="       100606"/>
    <s v="Mobitel Samsung Galaxy S9"/>
    <x v="2"/>
    <s v="09.10.18"/>
    <s v="01.11.18"/>
    <n v="20"/>
    <n v="1"/>
    <n v="5024"/>
    <n v="2177.0700000000002"/>
    <n v="2846.93"/>
    <n v="5024"/>
    <x v="1"/>
  </r>
  <r>
    <s v="       110952"/>
    <s v="110952"/>
    <s v="       100796"/>
    <s v="Notebook Dell Latitude559"/>
    <x v="2"/>
    <s v="29.10.18"/>
    <s v="01.11.18"/>
    <n v="25"/>
    <n v="1"/>
    <n v="9350"/>
    <n v="5064.58"/>
    <n v="4285.42"/>
    <n v="9350"/>
    <x v="1"/>
  </r>
  <r>
    <s v="       110953"/>
    <s v="110953"/>
    <s v="       100796"/>
    <s v="Notebook Dell Latitude559"/>
    <x v="2"/>
    <s v="29.10.18"/>
    <s v="01.11.18"/>
    <n v="25"/>
    <n v="1"/>
    <n v="9350"/>
    <n v="5064.58"/>
    <n v="4285.42"/>
    <n v="9350"/>
    <x v="1"/>
  </r>
  <r>
    <s v="       110955"/>
    <s v="110955"/>
    <s v="       100688"/>
    <s v="Monitor Dell U2412M"/>
    <x v="2"/>
    <s v="10.10.18"/>
    <s v="01.11.18"/>
    <n v="25"/>
    <n v="1"/>
    <n v="1820"/>
    <n v="985.83"/>
    <n v="834.17000000000007"/>
    <n v="1820"/>
    <x v="1"/>
  </r>
  <r>
    <s v="       110956"/>
    <s v="110956"/>
    <s v="       100688"/>
    <s v="Monitor Dell U2412M"/>
    <x v="2"/>
    <s v="29.10.18"/>
    <s v="01.11.18"/>
    <n v="25"/>
    <n v="1"/>
    <n v="1758.1200000000001"/>
    <n v="952.32"/>
    <n v="805.80000000000007"/>
    <n v="1758.1200000000001"/>
    <x v="1"/>
  </r>
  <r>
    <s v="       110957"/>
    <s v="110957"/>
    <s v="       100688"/>
    <s v="Monitor Dell U2412M"/>
    <x v="2"/>
    <s v="29.10.18"/>
    <s v="01.11.18"/>
    <n v="25"/>
    <n v="1"/>
    <n v="1758.1200000000001"/>
    <n v="952.32"/>
    <n v="805.80000000000007"/>
    <n v="1758.1200000000001"/>
    <x v="1"/>
  </r>
  <r>
    <s v="       110958"/>
    <s v="110958"/>
    <s v="       100688"/>
    <s v="Monitor Dell U2412M"/>
    <x v="2"/>
    <s v="29.10.18"/>
    <s v="01.11.18"/>
    <n v="25"/>
    <n v="1"/>
    <n v="1758.1200000000001"/>
    <n v="952.32"/>
    <n v="805.80000000000007"/>
    <n v="1758.1200000000001"/>
    <x v="1"/>
  </r>
  <r>
    <s v="       110959"/>
    <s v="110959"/>
    <s v="       100688"/>
    <s v="Monitor Dell U2412M"/>
    <x v="2"/>
    <s v="26.10.18"/>
    <s v="01.11.18"/>
    <n v="25"/>
    <n v="1"/>
    <n v="1758.1200000000001"/>
    <n v="952.32"/>
    <n v="805.80000000000007"/>
    <n v="1758.1200000000001"/>
    <x v="1"/>
  </r>
  <r>
    <s v="       110960"/>
    <s v="110960"/>
    <s v="       100688"/>
    <s v="Monitor Dell U2412M"/>
    <x v="2"/>
    <s v="29.10.18"/>
    <s v="01.11.18"/>
    <n v="25"/>
    <n v="1"/>
    <n v="1758.1200000000001"/>
    <n v="952.32"/>
    <n v="805.80000000000007"/>
    <n v="1758.1200000000001"/>
    <x v="1"/>
  </r>
  <r>
    <s v="       110963"/>
    <s v="110963"/>
    <s v="       100825"/>
    <s v="Notebook Lenovo 330"/>
    <x v="2"/>
    <s v="31.10.18"/>
    <s v="01.11.18"/>
    <n v="25"/>
    <n v="1"/>
    <n v="5989.2"/>
    <n v="3244.15"/>
    <n v="2745.05"/>
    <n v="5989.2"/>
    <x v="1"/>
  </r>
  <r>
    <s v="       110965"/>
    <s v="110965"/>
    <s v="       101089"/>
    <s v="Ormar za sef"/>
    <x v="0"/>
    <s v="08.11.18"/>
    <s v="01.12.18"/>
    <n v="12.5"/>
    <n v="1"/>
    <n v="1750.88"/>
    <n v="455.96000000000004"/>
    <n v="1294.92"/>
    <n v="1750.88"/>
    <x v="1"/>
  </r>
  <r>
    <s v="       110966"/>
    <s v="110966"/>
    <s v="       100222"/>
    <s v="Fotoaparat digitalni Cano"/>
    <x v="1"/>
    <s v="12.11.18"/>
    <s v="01.12.18"/>
    <n v="20"/>
    <n v="1"/>
    <n v="2890"/>
    <n v="1204.17"/>
    <n v="1685.83"/>
    <n v="2890"/>
    <x v="1"/>
  </r>
  <r>
    <s v="       110967"/>
    <s v="110967"/>
    <s v="       102195"/>
    <s v="STOLAC UREDSKI"/>
    <x v="0"/>
    <s v="29.10.18"/>
    <s v="01.11.18"/>
    <n v="12.5"/>
    <n v="1"/>
    <n v="1568.1200000000001"/>
    <n v="424.71000000000004"/>
    <n v="1143.4100000000001"/>
    <n v="1568.1200000000001"/>
    <x v="1"/>
  </r>
  <r>
    <s v="       110969"/>
    <s v="110969"/>
    <s v="       102455"/>
    <s v="Uredski stolac"/>
    <x v="0"/>
    <s v="28.09.18"/>
    <s v="01.10.18"/>
    <n v="12.5"/>
    <n v="1"/>
    <n v="5191.1900000000005"/>
    <n v="1460.02"/>
    <n v="3731.17"/>
    <n v="5191.1900000000005"/>
    <x v="1"/>
  </r>
  <r>
    <s v="       110970"/>
    <s v="110970"/>
    <s v="       100404"/>
    <s v="Kolor metar za mjernje sv"/>
    <x v="1"/>
    <s v="21.11.18"/>
    <s v="01.12.18"/>
    <n v="20"/>
    <n v="1"/>
    <n v="10006.25"/>
    <n v="4169.2700000000004"/>
    <n v="5836.9800000000005"/>
    <n v="10006.25"/>
    <x v="1"/>
  </r>
  <r>
    <s v="       110972"/>
    <s v="110972"/>
    <s v="       100471"/>
    <s v="Ladičar drveni 3 ladice"/>
    <x v="0"/>
    <s v="27.11.18"/>
    <s v="01.12.18"/>
    <n v="12.5"/>
    <n v="1"/>
    <n v="697.96"/>
    <n v="181.77"/>
    <n v="516.19000000000005"/>
    <n v="697.96"/>
    <x v="1"/>
  </r>
  <r>
    <s v="       110974"/>
    <s v="110974"/>
    <s v="       100605"/>
    <s v="Mobitel Samsung Galaxy S4"/>
    <x v="2"/>
    <s v="29.11.18"/>
    <s v="01.12.18"/>
    <n v="20"/>
    <n v="1"/>
    <n v="4989"/>
    <n v="2078.75"/>
    <n v="2910.25"/>
    <n v="4989"/>
    <x v="1"/>
  </r>
  <r>
    <s v="       110976"/>
    <s v="110976"/>
    <s v="       101377"/>
    <s v="Printer HP laserjet"/>
    <x v="2"/>
    <s v="19.12.18"/>
    <s v="01.01.19"/>
    <n v="25"/>
    <n v="1"/>
    <n v="1278.75"/>
    <n v="639.38"/>
    <n v="639.37"/>
    <n v="1278.75"/>
    <x v="1"/>
  </r>
  <r>
    <s v="       110977"/>
    <s v="110977"/>
    <s v="       100688"/>
    <s v="Monitor Dell U2412M"/>
    <x v="2"/>
    <s v="19.12.18"/>
    <s v="01.01.19"/>
    <n v="25"/>
    <n v="1"/>
    <n v="1820"/>
    <n v="910"/>
    <n v="910"/>
    <n v="1820"/>
    <x v="1"/>
  </r>
  <r>
    <s v="       110978"/>
    <s v="110978"/>
    <s v="       100688"/>
    <s v="Monitor Dell U2412M"/>
    <x v="2"/>
    <s v="19.12.18"/>
    <s v="01.01.19"/>
    <n v="25"/>
    <n v="1"/>
    <n v="1820"/>
    <n v="910"/>
    <n v="910"/>
    <n v="1820"/>
    <x v="1"/>
  </r>
  <r>
    <s v="       110979"/>
    <s v="110979"/>
    <s v="       100688"/>
    <s v="Monitor Dell U2412M"/>
    <x v="2"/>
    <s v="19.12.18"/>
    <s v="01.01.19"/>
    <n v="25"/>
    <n v="1"/>
    <n v="1820"/>
    <n v="910"/>
    <n v="910"/>
    <n v="1820"/>
    <x v="1"/>
  </r>
  <r>
    <s v="       110980"/>
    <s v="110980"/>
    <s v="       102434"/>
    <s v="UPS Emerson"/>
    <x v="1"/>
    <s v="19.12.18"/>
    <s v="01.01.19"/>
    <n v="25"/>
    <n v="1"/>
    <n v="8383.67"/>
    <n v="4191.84"/>
    <n v="4191.83"/>
    <n v="8383.67"/>
    <x v="1"/>
  </r>
  <r>
    <s v="       110981"/>
    <s v="110981"/>
    <s v="       101221"/>
    <s v="Pisač HP LaserJet"/>
    <x v="2"/>
    <s v="21.12.18"/>
    <s v="01.01.19"/>
    <n v="25"/>
    <n v="1"/>
    <n v="899"/>
    <n v="449.5"/>
    <n v="449.5"/>
    <n v="899"/>
    <x v="1"/>
  </r>
  <r>
    <s v="       110982"/>
    <s v="110982"/>
    <s v="       100495"/>
    <s v="Loger data DT80"/>
    <x v="1"/>
    <s v="14.12.18"/>
    <s v="01.01.19"/>
    <n v="20"/>
    <n v="1"/>
    <n v="18740.490000000002"/>
    <n v="7496.2"/>
    <n v="11244.29"/>
    <n v="18740.490000000002"/>
    <x v="1"/>
  </r>
  <r>
    <s v="       110986"/>
    <s v="110986"/>
    <s v="       100268"/>
    <s v="GPSMAP Garmini 66St"/>
    <x v="1"/>
    <s v="11.12.18"/>
    <s v="01.01.19"/>
    <n v="20"/>
    <n v="1"/>
    <n v="3188.25"/>
    <n v="637.65"/>
    <n v="2550.6"/>
    <n v="3188.25"/>
    <x v="1"/>
  </r>
  <r>
    <s v="       110988"/>
    <s v="110988"/>
    <s v="       100534"/>
    <s v="Mikroskop Dino-Lite"/>
    <x v="1"/>
    <s v="13.12.18"/>
    <s v="01.01.19"/>
    <n v="20"/>
    <n v="1"/>
    <n v="10200.630000000001"/>
    <n v="3315.21"/>
    <n v="6885.42"/>
    <n v="10200.630000000001"/>
    <x v="1"/>
  </r>
  <r>
    <s v="       110989"/>
    <s v="110989"/>
    <s v="       100129"/>
    <s v="Docking station Kenai"/>
    <x v="1"/>
    <s v="06.12.18"/>
    <s v="01.01.19"/>
    <n v="25"/>
    <n v="1"/>
    <n v="4536.4000000000005"/>
    <n v="2268.2000000000003"/>
    <n v="2268.2000000000003"/>
    <n v="4536.4000000000005"/>
    <x v="1"/>
  </r>
  <r>
    <s v="       110991"/>
    <s v="110991"/>
    <s v="       102011"/>
    <s v="Stol radni 140x80x75"/>
    <x v="0"/>
    <s v="19.12.18"/>
    <s v="01.01.19"/>
    <n v="12.5"/>
    <n v="1"/>
    <n v="1129.1600000000001"/>
    <n v="282.3"/>
    <n v="846.86"/>
    <n v="1129.1600000000001"/>
    <x v="1"/>
  </r>
  <r>
    <s v="       110992"/>
    <s v="110992"/>
    <s v="       102195"/>
    <s v="STOLAC UREDSKI"/>
    <x v="0"/>
    <s v="19.12.18"/>
    <s v="01.01.19"/>
    <n v="12.5"/>
    <n v="1"/>
    <n v="1429.17"/>
    <n v="357.3"/>
    <n v="1071.8700000000001"/>
    <n v="1429.17"/>
    <x v="1"/>
  </r>
  <r>
    <s v="       110993"/>
    <s v="110993"/>
    <s v="       102195"/>
    <s v="STOLAC UREDSKI"/>
    <x v="0"/>
    <s v="19.12.18"/>
    <s v="01.01.19"/>
    <n v="12.5"/>
    <n v="1"/>
    <n v="1429.17"/>
    <n v="357.3"/>
    <n v="1071.8700000000001"/>
    <n v="1429.17"/>
    <x v="1"/>
  </r>
  <r>
    <s v="       110994"/>
    <s v="110994"/>
    <s v="       101651"/>
    <s v="Razglasni sustav prijenos"/>
    <x v="1"/>
    <s v="15.01.19"/>
    <s v="01.02.19"/>
    <n v="20"/>
    <n v="1"/>
    <n v="3735"/>
    <n v="1431.75"/>
    <n v="2303.25"/>
    <n v="3735"/>
    <x v="1"/>
  </r>
  <r>
    <s v="       110998"/>
    <s v="110998"/>
    <s v="       101818"/>
    <s v="Sonda za mjer.sadržaja vl"/>
    <x v="1"/>
    <s v="18.12.18"/>
    <s v="01.01.19"/>
    <n v="20"/>
    <n v="1"/>
    <n v="9822.91"/>
    <n v="3929.16"/>
    <n v="5893.75"/>
    <n v="9822.91"/>
    <x v="1"/>
  </r>
  <r>
    <s v="       111000"/>
    <s v="111000"/>
    <s v="       100471"/>
    <s v="Ladičar drveni 3 ladice"/>
    <x v="0"/>
    <s v="27.11.18"/>
    <s v="01.12.18"/>
    <n v="12.5"/>
    <n v="1"/>
    <n v="697.93000000000006"/>
    <n v="181.75"/>
    <n v="516.18000000000006"/>
    <n v="697.93000000000006"/>
    <x v="1"/>
  </r>
  <r>
    <s v="       111001"/>
    <s v="111001"/>
    <s v="       100471"/>
    <s v="Ladičar drveni 3 ladice"/>
    <x v="0"/>
    <s v="27.11.18"/>
    <s v="01.12.18"/>
    <n v="12.5"/>
    <n v="1"/>
    <n v="697.93000000000006"/>
    <n v="181.75"/>
    <n v="516.18000000000006"/>
    <n v="697.93000000000006"/>
    <x v="1"/>
  </r>
  <r>
    <s v="       111002"/>
    <s v="111002"/>
    <s v="       100471"/>
    <s v="Ladičar drveni 3 ladice"/>
    <x v="0"/>
    <s v="27.11.18"/>
    <s v="01.12.18"/>
    <n v="12.5"/>
    <n v="1"/>
    <n v="697.93000000000006"/>
    <n v="181.75"/>
    <n v="516.18000000000006"/>
    <n v="697.93000000000006"/>
    <x v="1"/>
  </r>
  <r>
    <s v="       111003"/>
    <s v="111003"/>
    <s v="       100471"/>
    <s v="Ladičar drveni 3 ladice"/>
    <x v="0"/>
    <s v="27.11.18"/>
    <s v="01.12.18"/>
    <n v="12.5"/>
    <n v="1"/>
    <n v="697.93000000000006"/>
    <n v="181.75"/>
    <n v="516.18000000000006"/>
    <n v="697.93000000000006"/>
    <x v="1"/>
  </r>
  <r>
    <s v="       111004"/>
    <s v="111004"/>
    <s v="       100471"/>
    <s v="Ladičar drveni 3 ladice"/>
    <x v="0"/>
    <s v="27.11.18"/>
    <s v="01.12.18"/>
    <n v="12.5"/>
    <n v="1"/>
    <n v="697.93000000000006"/>
    <n v="181.75"/>
    <n v="516.18000000000006"/>
    <n v="697.93000000000006"/>
    <x v="1"/>
  </r>
  <r>
    <s v="       111007"/>
    <s v="111007"/>
    <s v="       100460"/>
    <s v="Laborator. držač jezge"/>
    <x v="1"/>
    <s v="12.12.18"/>
    <s v="01.01.19"/>
    <n v="20"/>
    <n v="1"/>
    <n v="7500"/>
    <n v="3000"/>
    <n v="4500"/>
    <n v="7500"/>
    <x v="1"/>
  </r>
  <r>
    <s v="       111008"/>
    <s v="111008"/>
    <s v="       102526"/>
    <s v="Vaga precizna"/>
    <x v="1"/>
    <s v="05.12.18"/>
    <s v="01.01.19"/>
    <n v="20"/>
    <n v="1"/>
    <n v="6937.13"/>
    <n v="2774.86"/>
    <n v="4162.2700000000004"/>
    <n v="6937.13"/>
    <x v="1"/>
  </r>
  <r>
    <s v="       111009"/>
    <s v="111009"/>
    <s v="       100580"/>
    <s v="Mjerni uređaj za radon +"/>
    <x v="1"/>
    <s v="09.07.18"/>
    <s v="01.08.18"/>
    <n v="20"/>
    <n v="1"/>
    <n v="27431.41"/>
    <n v="13258.51"/>
    <n v="14172.9"/>
    <n v="27431.41"/>
    <x v="1"/>
  </r>
  <r>
    <s v="       111010"/>
    <s v="111010"/>
    <s v="       101405"/>
    <s v="Projektor Casio XJ-V2"/>
    <x v="2"/>
    <s v="06.02.19"/>
    <s v="01.03.19"/>
    <n v="25"/>
    <n v="1"/>
    <n v="5286.38"/>
    <n v="2422.9299999999998"/>
    <n v="2863.4500000000003"/>
    <n v="5286.38"/>
    <x v="1"/>
  </r>
  <r>
    <s v="       111011"/>
    <s v="111011"/>
    <s v="       101405"/>
    <s v="Projektor Casio XJ-V2"/>
    <x v="2"/>
    <s v="06.02.19"/>
    <s v="01.03.19"/>
    <n v="25"/>
    <n v="1"/>
    <n v="5286.37"/>
    <n v="2422.92"/>
    <n v="2863.4500000000003"/>
    <n v="5286.37"/>
    <x v="1"/>
  </r>
  <r>
    <s v="       111012"/>
    <s v="111012"/>
    <s v="       100449"/>
    <s v="Kupelj ultrazvučna"/>
    <x v="2"/>
    <s v="10.01.19"/>
    <s v="01.02.19"/>
    <n v="20"/>
    <n v="1"/>
    <n v="6742.21"/>
    <n v="2584.5100000000002"/>
    <n v="4157.7"/>
    <n v="6742.21"/>
    <x v="1"/>
  </r>
  <r>
    <s v="       111013"/>
    <s v="111013"/>
    <s v="       102491"/>
    <s v="Uređaj za ispitivanje mje"/>
    <x v="1"/>
    <s v="17.01.19"/>
    <s v="01.02.19"/>
    <n v="20"/>
    <n v="1"/>
    <n v="16232.54"/>
    <n v="6222.4800000000005"/>
    <n v="10010.06"/>
    <n v="16232.54"/>
    <x v="1"/>
  </r>
  <r>
    <s v="       111015"/>
    <s v="111015"/>
    <s v="       102508"/>
    <s v="Uzorkivač otopine tla"/>
    <x v="1"/>
    <s v="23.01.19"/>
    <s v="01.02.19"/>
    <n v="20"/>
    <n v="1"/>
    <n v="4697.41"/>
    <n v="1800.67"/>
    <n v="2896.7400000000002"/>
    <n v="4697.41"/>
    <x v="1"/>
  </r>
  <r>
    <s v="       111016"/>
    <s v="111016"/>
    <s v="       102508"/>
    <s v="Uzorkivač otopine tla"/>
    <x v="1"/>
    <s v="23.01.19"/>
    <s v="01.02.19"/>
    <n v="20"/>
    <n v="1"/>
    <n v="4697.41"/>
    <n v="1800.67"/>
    <n v="2896.7400000000002"/>
    <n v="4697.41"/>
    <x v="1"/>
  </r>
  <r>
    <s v="       111017"/>
    <s v="111017"/>
    <s v="       102508"/>
    <s v="Uzorkivač otopine tla"/>
    <x v="1"/>
    <s v="23.01.19"/>
    <s v="01.02.19"/>
    <n v="20"/>
    <n v="1"/>
    <n v="4697.41"/>
    <n v="1800.67"/>
    <n v="2896.7400000000002"/>
    <n v="4697.41"/>
    <x v="1"/>
  </r>
  <r>
    <s v="       111018"/>
    <s v="111018"/>
    <s v="       102508"/>
    <s v="Uzorkivač otopine tla"/>
    <x v="1"/>
    <s v="23.01.19"/>
    <s v="01.02.19"/>
    <n v="20"/>
    <n v="1"/>
    <n v="4697.4000000000005"/>
    <n v="1800.67"/>
    <n v="2896.73"/>
    <n v="4697.4000000000005"/>
    <x v="1"/>
  </r>
  <r>
    <s v="       111020"/>
    <s v="111020"/>
    <s v="       101019"/>
    <s v="Ormar ugradbeni"/>
    <x v="0"/>
    <s v="25.01.19"/>
    <s v="01.02.19"/>
    <n v="12.5"/>
    <n v="1"/>
    <n v="4547.43"/>
    <n v="1089.49"/>
    <n v="3457.94"/>
    <n v="4547.43"/>
    <x v="1"/>
  </r>
  <r>
    <s v="       111023"/>
    <s v="111023"/>
    <s v="       101691"/>
    <s v="Sef protuprovalni"/>
    <x v="1"/>
    <s v="08.02.19"/>
    <s v="01.03.19"/>
    <n v="12.5"/>
    <n v="1"/>
    <n v="7573.5"/>
    <n v="1735.6000000000001"/>
    <n v="5837.9000000000005"/>
    <n v="7573.5"/>
    <x v="1"/>
  </r>
  <r>
    <s v="       111024"/>
    <s v="111024"/>
    <s v="       101997"/>
    <s v="Stol radni"/>
    <x v="0"/>
    <s v="14.02.19"/>
    <s v="01.03.19"/>
    <n v="12.5"/>
    <n v="1"/>
    <n v="1668.73"/>
    <n v="382.42"/>
    <n v="1286.31"/>
    <n v="1668.73"/>
    <x v="1"/>
  </r>
  <r>
    <s v="       111025"/>
    <s v="111025"/>
    <s v="       101655"/>
    <s v="Regal"/>
    <x v="0"/>
    <s v="14.02.19"/>
    <s v="01.03.19"/>
    <n v="12.5"/>
    <n v="1"/>
    <n v="849.84"/>
    <n v="194.76"/>
    <n v="655.08000000000004"/>
    <n v="849.84"/>
    <x v="1"/>
  </r>
  <r>
    <s v="       111029"/>
    <s v="111029"/>
    <s v="       102195"/>
    <s v="STOLAC UREDSKI"/>
    <x v="0"/>
    <s v="27.02.19"/>
    <s v="01.03.19"/>
    <n v="12.5"/>
    <n v="1"/>
    <n v="1060.44"/>
    <n v="243.02"/>
    <n v="817.42000000000007"/>
    <n v="1060.44"/>
    <x v="1"/>
  </r>
  <r>
    <s v="       111030"/>
    <s v="111030"/>
    <s v="       101997"/>
    <s v="Stol radni"/>
    <x v="0"/>
    <s v="14.02.19"/>
    <s v="01.03.19"/>
    <n v="12.5"/>
    <n v="1"/>
    <n v="1668.73"/>
    <n v="382.42"/>
    <n v="1286.31"/>
    <n v="1668.73"/>
    <x v="1"/>
  </r>
  <r>
    <s v="       111031"/>
    <s v="111031"/>
    <s v="       101655"/>
    <s v="Regal"/>
    <x v="0"/>
    <s v="14.02.19"/>
    <s v="01.03.19"/>
    <n v="12.5"/>
    <n v="1"/>
    <n v="849.83"/>
    <n v="194.75"/>
    <n v="655.08000000000004"/>
    <n v="849.83"/>
    <x v="1"/>
  </r>
  <r>
    <s v="       111032"/>
    <s v="111032"/>
    <s v="       101997"/>
    <s v="Stol radni"/>
    <x v="0"/>
    <s v="14.02.19"/>
    <s v="01.03.19"/>
    <n v="12.5"/>
    <n v="1"/>
    <n v="1668.74"/>
    <n v="382.42"/>
    <n v="1286.32"/>
    <n v="1668.74"/>
    <x v="1"/>
  </r>
  <r>
    <s v="       111033"/>
    <s v="111033"/>
    <s v="       101655"/>
    <s v="Regal"/>
    <x v="0"/>
    <s v="14.02.19"/>
    <s v="01.03.19"/>
    <n v="12.5"/>
    <n v="1"/>
    <n v="849.83"/>
    <n v="194.75"/>
    <n v="655.08000000000004"/>
    <n v="849.83"/>
    <x v="1"/>
  </r>
  <r>
    <s v="       111034"/>
    <s v="111034"/>
    <s v="       102541"/>
    <s v="VATROZID"/>
    <x v="1"/>
    <s v="28.02.19"/>
    <s v="01.03.19"/>
    <n v="20"/>
    <n v="1"/>
    <n v="49863.6"/>
    <n v="18283.32"/>
    <n v="31580.280000000002"/>
    <n v="49863.6"/>
    <x v="1"/>
  </r>
  <r>
    <s v="       111038"/>
    <s v="111038"/>
    <s v="       102360"/>
    <s v="Tablet Samsung Galaxy S4"/>
    <x v="2"/>
    <s v="25.02.19"/>
    <s v="01.03.19"/>
    <n v="25"/>
    <n v="1"/>
    <n v="4989"/>
    <n v="2286.63"/>
    <n v="2702.37"/>
    <n v="4989"/>
    <x v="1"/>
  </r>
  <r>
    <s v="       111041"/>
    <s v="111041"/>
    <s v="       101760"/>
    <s v="Softw. Visio 2016"/>
    <x v="3"/>
    <s v="13.03.19"/>
    <s v="01.04.19"/>
    <n v="25"/>
    <n v="1"/>
    <n v="1699"/>
    <n v="743.31000000000006"/>
    <n v="955.69"/>
    <n v="1699"/>
    <x v="1"/>
  </r>
  <r>
    <s v="       111042"/>
    <s v="111042"/>
    <s v="       101769"/>
    <s v="Softw.BricsCAD V19"/>
    <x v="3"/>
    <s v="28.03.19"/>
    <s v="01.04.19"/>
    <n v="25"/>
    <n v="1"/>
    <n v="5481.25"/>
    <n v="2398.04"/>
    <n v="3083.21"/>
    <n v="5481.25"/>
    <x v="1"/>
  </r>
  <r>
    <s v="       111043"/>
    <s v="111043"/>
    <s v="       102195"/>
    <s v="STOLAC UREDSKI"/>
    <x v="0"/>
    <s v="04.03.19"/>
    <s v="01.04.19"/>
    <n v="12.5"/>
    <n v="1"/>
    <n v="4242.78"/>
    <n v="928.11"/>
    <n v="3314.67"/>
    <n v="4242.78"/>
    <x v="1"/>
  </r>
  <r>
    <s v="       111045"/>
    <s v="111045"/>
    <s v="       102170"/>
    <s v="Stolac radni"/>
    <x v="0"/>
    <s v="28.03.19"/>
    <s v="01.04.19"/>
    <n v="12.5"/>
    <n v="1"/>
    <n v="3160.21"/>
    <n v="691.30000000000007"/>
    <n v="2468.91"/>
    <n v="3160.21"/>
    <x v="1"/>
  </r>
  <r>
    <s v="       111053"/>
    <s v="111053"/>
    <s v="       101061"/>
    <s v="Ormar za kemikalije"/>
    <x v="0"/>
    <s v="29.03.19"/>
    <s v="01.04.19"/>
    <n v="12.5"/>
    <n v="1"/>
    <n v="3693.75"/>
    <n v="808.01"/>
    <n v="2885.7400000000002"/>
    <n v="3693.75"/>
    <x v="1"/>
  </r>
  <r>
    <s v="       111054"/>
    <s v="111054"/>
    <s v="       100600"/>
    <s v="Mobitel Huawei"/>
    <x v="2"/>
    <s v="09.04.19"/>
    <s v="01.05.19"/>
    <n v="20"/>
    <n v="1"/>
    <n v="5150.63"/>
    <n v="1716.88"/>
    <n v="3433.75"/>
    <n v="5150.63"/>
    <x v="1"/>
  </r>
  <r>
    <s v="       111055"/>
    <s v="111055"/>
    <s v="       100600"/>
    <s v="Mobitel Huawei"/>
    <x v="2"/>
    <s v="09.04.19"/>
    <s v="01.05.19"/>
    <n v="20"/>
    <n v="1"/>
    <n v="1068.23"/>
    <n v="356.08"/>
    <n v="712.15"/>
    <n v="1068.23"/>
    <x v="1"/>
  </r>
  <r>
    <s v="       111056"/>
    <s v="111056"/>
    <s v="       100604"/>
    <s v="Mobitel Samsung Galaxy A9"/>
    <x v="2"/>
    <s v="09.04.19"/>
    <s v="01.05.19"/>
    <n v="20"/>
    <n v="1"/>
    <n v="3109.4300000000003"/>
    <n v="1036.48"/>
    <n v="2072.9499999999998"/>
    <n v="3109.4300000000003"/>
    <x v="1"/>
  </r>
  <r>
    <s v="       111067"/>
    <s v="111067"/>
    <s v="       101577"/>
    <s v="Računalo HP PRODESK 400GS"/>
    <x v="2"/>
    <s v="17.06.19"/>
    <s v="01.07.19"/>
    <n v="25"/>
    <n v="1"/>
    <n v="7706.25"/>
    <n v="2889.84"/>
    <n v="4816.41"/>
    <n v="7706.25"/>
    <x v="1"/>
  </r>
  <r>
    <s v="       111068"/>
    <s v="111068"/>
    <s v="       101577"/>
    <s v="Računalo HP PRODESK 400GS"/>
    <x v="2"/>
    <s v="17.06.19"/>
    <s v="01.07.19"/>
    <n v="25"/>
    <n v="1"/>
    <n v="7706.25"/>
    <n v="2889.84"/>
    <n v="4816.41"/>
    <n v="7706.25"/>
    <x v="1"/>
  </r>
  <r>
    <s v="       111069"/>
    <s v="111069"/>
    <s v="       101376"/>
    <s v="Printer Canon Pixma"/>
    <x v="2"/>
    <s v="27.05.98"/>
    <s v="01.06.98"/>
    <n v="25"/>
    <n v="1"/>
    <n v="999.24"/>
    <n v="395.53000000000003"/>
    <n v="603.71"/>
    <n v="999.24"/>
    <x v="1"/>
  </r>
  <r>
    <s v="       111070"/>
    <s v="111070"/>
    <s v="       101203"/>
    <s v="Pisač  HP OFICE 8720"/>
    <x v="2"/>
    <s v="05.07.19"/>
    <s v="01.08.19"/>
    <n v="25"/>
    <n v="1"/>
    <n v="1925"/>
    <n v="681.77"/>
    <n v="1243.23"/>
    <n v="1925"/>
    <x v="1"/>
  </r>
  <r>
    <s v="       111071"/>
    <s v="111071"/>
    <s v="       101224"/>
    <s v="Pisač HP LASERJET PRO M20"/>
    <x v="2"/>
    <s v="05.07.19"/>
    <s v="01.08.19"/>
    <n v="25"/>
    <n v="1"/>
    <n v="3821.25"/>
    <n v="1353.3600000000001"/>
    <n v="2467.89"/>
    <n v="3821.25"/>
    <x v="1"/>
  </r>
  <r>
    <s v="       111073"/>
    <s v="111073"/>
    <s v="       100658"/>
    <s v="Monitor 24&quot;Dell"/>
    <x v="2"/>
    <s v="05.07.19"/>
    <s v="01.08.19"/>
    <n v="25"/>
    <n v="1"/>
    <n v="1466.25"/>
    <n v="519.29"/>
    <n v="946.96"/>
    <n v="1466.25"/>
    <x v="1"/>
  </r>
  <r>
    <s v="       111074"/>
    <s v="111074"/>
    <s v="       100658"/>
    <s v="Monitor 24&quot;Dell"/>
    <x v="2"/>
    <s v="11.07.19"/>
    <s v="01.08.19"/>
    <n v="25"/>
    <n v="1"/>
    <n v="1925"/>
    <n v="681.77"/>
    <n v="1243.23"/>
    <n v="1925"/>
    <x v="1"/>
  </r>
  <r>
    <s v="       111075"/>
    <s v="111075"/>
    <s v="       101577"/>
    <s v="Računalo HP PRODESK 400GS"/>
    <x v="2"/>
    <s v="11.07.19"/>
    <s v="01.08.19"/>
    <n v="25"/>
    <n v="1"/>
    <n v="7706.25"/>
    <n v="2729.29"/>
    <n v="4976.96"/>
    <n v="7706.25"/>
    <x v="1"/>
  </r>
  <r>
    <s v="       111076"/>
    <s v="111076"/>
    <s v="       100658"/>
    <s v="Monitor 24&quot;Dell"/>
    <x v="2"/>
    <s v="05.07.19"/>
    <s v="01.08.19"/>
    <n v="25"/>
    <n v="1"/>
    <n v="1925"/>
    <n v="681.77"/>
    <n v="1243.23"/>
    <n v="1925"/>
    <x v="1"/>
  </r>
  <r>
    <s v="       111077"/>
    <s v="111077"/>
    <s v="       101577"/>
    <s v="Računalo HP PRODESK 400GS"/>
    <x v="2"/>
    <s v="05.07.19"/>
    <s v="01.08.19"/>
    <n v="25"/>
    <n v="1"/>
    <n v="7706.25"/>
    <n v="2729.29"/>
    <n v="4976.96"/>
    <n v="7706.25"/>
    <x v="1"/>
  </r>
  <r>
    <s v="       111078"/>
    <s v="111078"/>
    <s v="       100658"/>
    <s v="Monitor 24&quot;Dell"/>
    <x v="2"/>
    <s v="05.07.19"/>
    <s v="01.08.19"/>
    <n v="25"/>
    <n v="1"/>
    <n v="1925"/>
    <n v="681.77"/>
    <n v="1243.23"/>
    <n v="1925"/>
    <x v="1"/>
  </r>
  <r>
    <s v="       111079"/>
    <s v="111079"/>
    <s v="       101577"/>
    <s v="Računalo HP PRODESK 400GS"/>
    <x v="2"/>
    <s v="05.07.19"/>
    <s v="01.08.19"/>
    <n v="25"/>
    <n v="1"/>
    <n v="7706.25"/>
    <n v="2729.29"/>
    <n v="4976.96"/>
    <n v="7706.25"/>
    <x v="1"/>
  </r>
  <r>
    <s v="       111080"/>
    <s v="111080"/>
    <s v="       101576"/>
    <s v="Računalo HP PRODESK 400G5"/>
    <x v="2"/>
    <s v="05.07.19"/>
    <s v="01.08.19"/>
    <n v="25"/>
    <n v="1"/>
    <n v="7490.47"/>
    <n v="2652.88"/>
    <n v="4837.59"/>
    <n v="7490.47"/>
    <x v="1"/>
  </r>
  <r>
    <s v="       111081"/>
    <s v="111081"/>
    <s v="       100662"/>
    <s v="Monitor 27&quot;LENOVO"/>
    <x v="2"/>
    <s v="05.07.19"/>
    <s v="01.08.19"/>
    <n v="25"/>
    <n v="1"/>
    <n v="2903.85"/>
    <n v="1028.44"/>
    <n v="1875.41"/>
    <n v="2903.85"/>
    <x v="1"/>
  </r>
  <r>
    <s v="       111082"/>
    <s v="111082"/>
    <s v="       101560"/>
    <s v="Računalo HP 290"/>
    <x v="2"/>
    <s v="22.07.19"/>
    <s v="01.08.19"/>
    <n v="25"/>
    <n v="1"/>
    <n v="4477.2700000000004"/>
    <n v="839.49"/>
    <n v="3637.78"/>
    <n v="4477.2700000000004"/>
    <x v="1"/>
  </r>
  <r>
    <s v="       111083"/>
    <s v="111083"/>
    <s v="       100658"/>
    <s v="Monitor 24&quot;Dell"/>
    <x v="2"/>
    <s v="22.07.19"/>
    <s v="01.08.19"/>
    <n v="25"/>
    <n v="1"/>
    <n v="1871.1000000000001"/>
    <n v="662.69"/>
    <n v="1208.4100000000001"/>
    <n v="1871.1000000000001"/>
    <x v="1"/>
  </r>
  <r>
    <s v="       111084"/>
    <s v="111084"/>
    <s v="       100658"/>
    <s v="Monitor 24&quot;Dell"/>
    <x v="2"/>
    <s v="21.06.19"/>
    <s v="01.07.19"/>
    <n v="25"/>
    <n v="1"/>
    <n v="1871.1000000000001"/>
    <n v="701.67"/>
    <n v="1169.43"/>
    <n v="1871.1000000000001"/>
    <x v="1"/>
  </r>
  <r>
    <s v="       111085"/>
    <s v="111085"/>
    <s v="       102195"/>
    <s v="STOLAC UREDSKI"/>
    <x v="0"/>
    <s v="07.05.19"/>
    <s v="01.06.19"/>
    <n v="12.5"/>
    <n v="1"/>
    <n v="4242.78"/>
    <n v="839.72"/>
    <n v="3403.06"/>
    <n v="4242.78"/>
    <x v="1"/>
  </r>
  <r>
    <s v="       111118"/>
    <s v="111118"/>
    <s v="       101173"/>
    <s v="Parkiralište za automobil"/>
    <x v="3"/>
    <s v="28.02.19"/>
    <s v="01.03.19"/>
    <n v="4"/>
    <n v="1"/>
    <n v="479661.01"/>
    <n v="34346.870000000003"/>
    <n v="445314.14"/>
    <n v="479661.01"/>
    <x v="1"/>
  </r>
  <r>
    <s v="       111119"/>
    <s v="111119"/>
    <s v="       101172"/>
    <s v="Parkiralište jug"/>
    <x v="7"/>
    <s v="02.01.19"/>
    <s v="01.02.19"/>
    <n v="4"/>
    <n v="1"/>
    <n v="42912.53"/>
    <n v="3289.96"/>
    <n v="39622.57"/>
    <n v="42912.53"/>
    <x v="1"/>
  </r>
  <r>
    <s v="       111120"/>
    <s v="111120"/>
    <s v="       101171"/>
    <s v="Parking za bicikle"/>
    <x v="7"/>
    <s v="15.05.19"/>
    <s v="01.06.19"/>
    <n v="4"/>
    <n v="1"/>
    <n v="49299.71"/>
    <n v="3743.81"/>
    <n v="45555.9"/>
    <n v="49299.71"/>
    <x v="1"/>
  </r>
  <r>
    <s v="       111121"/>
    <s v="111121"/>
    <s v="       101687"/>
    <s v="Scaner miš"/>
    <x v="2"/>
    <s v="19.08.19"/>
    <s v="01.09.19"/>
    <n v="25"/>
    <n v="1"/>
    <n v="946.05000000000007"/>
    <n v="315.35000000000002"/>
    <n v="630.70000000000005"/>
    <n v="946.05000000000007"/>
    <x v="1"/>
  </r>
  <r>
    <s v="       111122"/>
    <s v="111122"/>
    <s v="       101573"/>
    <s v="Računalo HP prodesk 400"/>
    <x v="2"/>
    <s v="03.09.19"/>
    <s v="01.10.19"/>
    <n v="25"/>
    <n v="1"/>
    <n v="7490.4800000000005"/>
    <n v="2340.7800000000002"/>
    <n v="5149.7"/>
    <n v="7490.4800000000005"/>
    <x v="1"/>
  </r>
  <r>
    <s v="       111123"/>
    <s v="111123"/>
    <s v="       100645"/>
    <s v="Monitor 24&quot; Dell"/>
    <x v="2"/>
    <s v="03.09.19"/>
    <s v="01.10.19"/>
    <n v="25"/>
    <n v="1"/>
    <n v="1871.1000000000001"/>
    <n v="584.72"/>
    <n v="1286.3800000000001"/>
    <n v="1871.1000000000001"/>
    <x v="1"/>
  </r>
  <r>
    <s v="       111124"/>
    <s v="111124"/>
    <s v="       100645"/>
    <s v="Monitor 24&quot; Dell"/>
    <x v="2"/>
    <s v="05.09.19"/>
    <s v="01.10.19"/>
    <n v="25"/>
    <n v="1"/>
    <n v="1925"/>
    <n v="601.56000000000006"/>
    <n v="1323.44"/>
    <n v="1925"/>
    <x v="1"/>
  </r>
  <r>
    <s v="       111125"/>
    <s v="111125"/>
    <s v="       100645"/>
    <s v="Monitor 24&quot; Dell"/>
    <x v="2"/>
    <s v="05.09.19"/>
    <s v="01.10.19"/>
    <n v="25"/>
    <n v="1"/>
    <n v="1925"/>
    <n v="601.56000000000006"/>
    <n v="1323.44"/>
    <n v="1925"/>
    <x v="1"/>
  </r>
  <r>
    <s v="       111126"/>
    <s v="111126"/>
    <s v="       100645"/>
    <s v="Monitor 24&quot; Dell"/>
    <x v="2"/>
    <s v="05.09.19"/>
    <s v="01.10.19"/>
    <n v="25"/>
    <n v="1"/>
    <n v="1925"/>
    <n v="601.56000000000006"/>
    <n v="1323.44"/>
    <n v="1925"/>
    <x v="1"/>
  </r>
  <r>
    <s v="       111127"/>
    <s v="111127"/>
    <s v="       101573"/>
    <s v="Računalo HP prodesk 400"/>
    <x v="2"/>
    <s v="03.09.19"/>
    <s v="01.10.19"/>
    <n v="25"/>
    <n v="1"/>
    <n v="7490.4800000000005"/>
    <n v="2340.7800000000002"/>
    <n v="5149.7"/>
    <n v="7490.4800000000005"/>
    <x v="1"/>
  </r>
  <r>
    <s v="       111128"/>
    <s v="111128"/>
    <s v="       100645"/>
    <s v="Monitor 24&quot; Dell"/>
    <x v="2"/>
    <s v="03.09.19"/>
    <s v="01.10.19"/>
    <n v="25"/>
    <n v="1"/>
    <n v="1871.1000000000001"/>
    <n v="584.72"/>
    <n v="1286.3800000000001"/>
    <n v="1871.1000000000001"/>
    <x v="1"/>
  </r>
  <r>
    <s v="       111129"/>
    <s v="111129"/>
    <s v="       102155"/>
    <s v="Stolac konferencijski"/>
    <x v="0"/>
    <s v="08.07.19"/>
    <s v="01.08.19"/>
    <n v="12.5"/>
    <n v="1"/>
    <n v="291.60000000000002"/>
    <n v="51.64"/>
    <n v="239.96"/>
    <n v="291.60000000000002"/>
    <x v="1"/>
  </r>
  <r>
    <s v="       111130"/>
    <s v="111130"/>
    <s v="       102155"/>
    <s v="Stolac konferencijski"/>
    <x v="0"/>
    <s v="08.07.19"/>
    <s v="01.08.19"/>
    <n v="12.5"/>
    <n v="1"/>
    <n v="291.60000000000002"/>
    <n v="51.64"/>
    <n v="239.96"/>
    <n v="291.60000000000002"/>
    <x v="1"/>
  </r>
  <r>
    <s v="       111132"/>
    <s v="111132"/>
    <s v="       101096"/>
    <s v="Ormari (ventil.okno)"/>
    <x v="0"/>
    <s v="02.09.19"/>
    <s v="01.10.19"/>
    <n v="12.5"/>
    <n v="1"/>
    <n v="20275.920000000002"/>
    <n v="3168.11"/>
    <n v="17107.810000000001"/>
    <n v="20275.920000000002"/>
    <x v="1"/>
  </r>
  <r>
    <s v="       111133"/>
    <s v="111133"/>
    <s v="       100907"/>
    <s v="Ormar dvokrilni"/>
    <x v="0"/>
    <s v="29.07.19"/>
    <s v="01.08.19"/>
    <n v="12.5"/>
    <n v="1"/>
    <n v="1780.65"/>
    <n v="315.32"/>
    <n v="1465.33"/>
    <n v="1780.65"/>
    <x v="1"/>
  </r>
  <r>
    <s v="       111134"/>
    <s v="111134"/>
    <s v="       100907"/>
    <s v="Ormar dvokrilni"/>
    <x v="0"/>
    <s v="29.07.19"/>
    <s v="01.08.19"/>
    <n v="12.5"/>
    <n v="1"/>
    <n v="1780.65"/>
    <n v="315.32"/>
    <n v="1465.33"/>
    <n v="1780.65"/>
    <x v="1"/>
  </r>
  <r>
    <s v="       111135"/>
    <s v="111135"/>
    <s v="       100907"/>
    <s v="Ormar dvokrilni"/>
    <x v="0"/>
    <s v="29.07.19"/>
    <s v="01.08.19"/>
    <n v="12.5"/>
    <n v="1"/>
    <n v="1780.65"/>
    <n v="315.32"/>
    <n v="1465.33"/>
    <n v="1780.65"/>
    <x v="1"/>
  </r>
  <r>
    <s v="       111136"/>
    <s v="111136"/>
    <s v="       100937"/>
    <s v="Ormar jednokrilni"/>
    <x v="0"/>
    <s v="29.07.19"/>
    <s v="01.08.19"/>
    <n v="12.5"/>
    <n v="1"/>
    <n v="1556.54"/>
    <n v="275.64"/>
    <n v="1280.9000000000001"/>
    <n v="1556.54"/>
    <x v="1"/>
  </r>
  <r>
    <s v="       111137"/>
    <s v="111137"/>
    <s v="       100937"/>
    <s v="Ormar jednokrilni"/>
    <x v="0"/>
    <s v="29.07.19"/>
    <s v="01.08.19"/>
    <n v="12.5"/>
    <n v="1"/>
    <n v="1556.54"/>
    <n v="275.64"/>
    <n v="1280.9000000000001"/>
    <n v="1556.54"/>
    <x v="1"/>
  </r>
  <r>
    <s v="       111138"/>
    <s v="111138"/>
    <s v="       101573"/>
    <s v="Računalo HP prodesk 400"/>
    <x v="2"/>
    <s v="09.09.19"/>
    <s v="01.10.19"/>
    <n v="25"/>
    <n v="1"/>
    <n v="7706.25"/>
    <n v="2408.2000000000003"/>
    <n v="5298.05"/>
    <n v="7706.25"/>
    <x v="1"/>
  </r>
  <r>
    <s v="       111139"/>
    <s v="111139"/>
    <s v="       100658"/>
    <s v="Monitor 24&quot;Dell"/>
    <x v="2"/>
    <s v="25.09.19"/>
    <s v="01.10.19"/>
    <n v="25"/>
    <n v="1"/>
    <n v="1925"/>
    <n v="601.56000000000006"/>
    <n v="1323.44"/>
    <n v="1925"/>
    <x v="1"/>
  </r>
  <r>
    <s v="       111140"/>
    <s v="111140"/>
    <s v="       100658"/>
    <s v="Monitor 24&quot;Dell"/>
    <x v="2"/>
    <s v="25.09.19"/>
    <s v="01.10.19"/>
    <n v="25"/>
    <n v="1"/>
    <n v="1925"/>
    <n v="601.56000000000006"/>
    <n v="1323.44"/>
    <n v="1925"/>
    <x v="1"/>
  </r>
  <r>
    <s v="       111144"/>
    <s v="111144"/>
    <s v="       101573"/>
    <s v="Računalo HP prodesk 400"/>
    <x v="2"/>
    <s v="18.09.19"/>
    <s v="01.10.19"/>
    <n v="25"/>
    <n v="1"/>
    <n v="7706.25"/>
    <n v="2408.2000000000003"/>
    <n v="5298.05"/>
    <n v="7706.25"/>
    <x v="1"/>
  </r>
  <r>
    <s v="       111145"/>
    <s v="111145"/>
    <s v="       101573"/>
    <s v="Računalo HP prodesk 400"/>
    <x v="2"/>
    <s v="18.09.19"/>
    <s v="01.10.19"/>
    <n v="25"/>
    <n v="1"/>
    <n v="7706.25"/>
    <n v="2408.2000000000003"/>
    <n v="5298.05"/>
    <n v="7706.25"/>
    <x v="1"/>
  </r>
  <r>
    <s v="       111147"/>
    <s v="111147"/>
    <s v="       100820"/>
    <s v="Notebook HP SPECTRE x360"/>
    <x v="2"/>
    <s v="01.10.19"/>
    <s v="01.11.19"/>
    <n v="25"/>
    <n v="1"/>
    <n v="15681.25"/>
    <n v="4573.7"/>
    <n v="11107.550000000001"/>
    <n v="15681.25"/>
    <x v="1"/>
  </r>
  <r>
    <s v="       111148"/>
    <s v="111148"/>
    <s v="       101252"/>
    <s v="Pisać HP laserjet"/>
    <x v="2"/>
    <s v="02.10.19"/>
    <s v="01.11.19"/>
    <n v="25"/>
    <n v="1"/>
    <n v="1466.25"/>
    <n v="427.65000000000003"/>
    <n v="1038.5999999999999"/>
    <n v="1466.25"/>
    <x v="1"/>
  </r>
  <r>
    <s v="       111149"/>
    <s v="111149"/>
    <s v="       100873"/>
    <s v="Ormar 320x100x42"/>
    <x v="0"/>
    <s v="27.09.19"/>
    <s v="01.10.19"/>
    <n v="12.5"/>
    <n v="1"/>
    <n v="2369.25"/>
    <n v="370.2"/>
    <n v="1999.05"/>
    <n v="2369.25"/>
    <x v="1"/>
  </r>
  <r>
    <s v="       111150"/>
    <s v="111150"/>
    <s v="       100872"/>
    <s v="Ormar 320x100x42 - staklo"/>
    <x v="0"/>
    <s v="27.09.19"/>
    <s v="01.10.19"/>
    <n v="12.5"/>
    <n v="1"/>
    <n v="2733.75"/>
    <n v="427.15000000000003"/>
    <n v="2306.6"/>
    <n v="2733.75"/>
    <x v="1"/>
  </r>
  <r>
    <s v="       111151"/>
    <s v="111151"/>
    <s v="       101883"/>
    <s v="Stol 200x90"/>
    <x v="0"/>
    <s v="27.09.19"/>
    <s v="01.10.19"/>
    <n v="12.5"/>
    <n v="1"/>
    <n v="1761.75"/>
    <n v="275.27"/>
    <n v="1486.48"/>
    <n v="1761.75"/>
    <x v="1"/>
  </r>
  <r>
    <s v="       111152"/>
    <s v="111152"/>
    <s v="       100463"/>
    <s v="Ladičar"/>
    <x v="0"/>
    <s v="27.09.19"/>
    <s v="01.10.19"/>
    <n v="12.5"/>
    <n v="1"/>
    <n v="1336.5"/>
    <n v="208.83"/>
    <n v="1127.67"/>
    <n v="1336.5"/>
    <x v="1"/>
  </r>
  <r>
    <s v="       111153"/>
    <s v="111153"/>
    <s v="       100645"/>
    <s v="Monitor 24&quot; Dell"/>
    <x v="2"/>
    <s v="01.10.19"/>
    <s v="01.11.19"/>
    <n v="25"/>
    <n v="1"/>
    <n v="1925"/>
    <n v="561.46"/>
    <n v="1363.54"/>
    <n v="1925"/>
    <x v="1"/>
  </r>
  <r>
    <s v="       111154"/>
    <s v="111154"/>
    <s v="       101560"/>
    <s v="Računalo HP 290"/>
    <x v="2"/>
    <s v="01.10.19"/>
    <s v="01.11.19"/>
    <n v="25"/>
    <n v="1"/>
    <n v="4606.25"/>
    <n v="1343.49"/>
    <n v="3262.76"/>
    <n v="4606.25"/>
    <x v="1"/>
  </r>
  <r>
    <s v="       111155"/>
    <s v="111155"/>
    <s v="       101560"/>
    <s v="Računalo HP 290"/>
    <x v="2"/>
    <s v="01.10.19"/>
    <s v="01.11.19"/>
    <n v="25"/>
    <n v="1"/>
    <n v="4606.25"/>
    <n v="1343.49"/>
    <n v="3262.76"/>
    <n v="4606.25"/>
    <x v="1"/>
  </r>
  <r>
    <s v="       111156"/>
    <s v="111156"/>
    <s v="       101560"/>
    <s v="Računalo HP 290"/>
    <x v="2"/>
    <s v="01.10.19"/>
    <s v="01.11.19"/>
    <n v="25"/>
    <n v="1"/>
    <n v="4606.25"/>
    <n v="1343.49"/>
    <n v="3262.76"/>
    <n v="4606.25"/>
    <x v="1"/>
  </r>
  <r>
    <s v="       111157"/>
    <s v="111157"/>
    <s v="       100658"/>
    <s v="Monitor 24&quot;Dell"/>
    <x v="2"/>
    <s v="01.10.19"/>
    <s v="01.11.19"/>
    <n v="25"/>
    <n v="1"/>
    <n v="1925"/>
    <n v="561.46"/>
    <n v="1363.54"/>
    <n v="1925"/>
    <x v="1"/>
  </r>
  <r>
    <s v="       111158"/>
    <s v="111158"/>
    <s v="       100658"/>
    <s v="Monitor 24&quot;Dell"/>
    <x v="2"/>
    <s v="01.10.19"/>
    <s v="01.11.19"/>
    <n v="25"/>
    <n v="1"/>
    <n v="1925"/>
    <n v="561.46"/>
    <n v="1363.54"/>
    <n v="1925"/>
    <x v="1"/>
  </r>
  <r>
    <s v="       111159"/>
    <s v="111159"/>
    <s v="       101560"/>
    <s v="Računalo HP 290"/>
    <x v="2"/>
    <s v="01.10.19"/>
    <s v="01.11.19"/>
    <n v="25"/>
    <n v="1"/>
    <n v="4606.25"/>
    <n v="1343.49"/>
    <n v="3262.76"/>
    <n v="4606.25"/>
    <x v="1"/>
  </r>
  <r>
    <s v="       111160"/>
    <s v="111160"/>
    <s v="       100439"/>
    <s v="Kosilica motorna samohodn"/>
    <x v="1"/>
    <s v="17.04.19"/>
    <s v="01.05.19"/>
    <n v="20"/>
    <n v="1"/>
    <n v="1849.5"/>
    <n v="616.5"/>
    <n v="1233"/>
    <n v="1849.5"/>
    <x v="1"/>
  </r>
  <r>
    <s v="       111161"/>
    <s v="111161"/>
    <s v="       102155"/>
    <s v="Stolac konferencijski"/>
    <x v="0"/>
    <s v="13.09.19"/>
    <s v="01.10.19"/>
    <n v="12.5"/>
    <n v="1"/>
    <n v="182.37"/>
    <n v="28.5"/>
    <n v="153.87"/>
    <n v="182.37"/>
    <x v="1"/>
  </r>
  <r>
    <s v="       111162"/>
    <s v="111162"/>
    <s v="       102155"/>
    <s v="Stolac konferencijski"/>
    <x v="0"/>
    <s v="13.09.19"/>
    <s v="01.10.19"/>
    <n v="12.5"/>
    <n v="1"/>
    <n v="182.37"/>
    <n v="28.5"/>
    <n v="153.87"/>
    <n v="182.37"/>
    <x v="1"/>
  </r>
  <r>
    <s v="       111163"/>
    <s v="111163"/>
    <s v="       101797"/>
    <s v="Software GS+v10"/>
    <x v="3"/>
    <s v="18.04.19"/>
    <s v="01.05.19"/>
    <n v="25"/>
    <n v="1"/>
    <n v="3604.5"/>
    <n v="1501.88"/>
    <n v="2102.62"/>
    <n v="3604.5"/>
    <x v="1"/>
  </r>
  <r>
    <s v="       111164"/>
    <s v="111164"/>
    <s v="       101788"/>
    <s v="Software Academic"/>
    <x v="3"/>
    <s v="18.09.19"/>
    <s v="01.10.19"/>
    <n v="25"/>
    <n v="1"/>
    <n v="4387.6500000000005"/>
    <n v="1371.14"/>
    <n v="3016.51"/>
    <n v="4387.6500000000005"/>
    <x v="1"/>
  </r>
  <r>
    <s v="       111165"/>
    <s v="111165"/>
    <s v="       101795"/>
    <s v="Software Foxit"/>
    <x v="3"/>
    <s v="19.09.19"/>
    <s v="01.10.19"/>
    <n v="25"/>
    <n v="1"/>
    <n v="1241.6300000000001"/>
    <n v="388.01"/>
    <n v="853.62"/>
    <n v="1241.6300000000001"/>
    <x v="1"/>
  </r>
  <r>
    <s v="       111166"/>
    <s v="111166"/>
    <s v="       101562"/>
    <s v="Računalo HP 400"/>
    <x v="2"/>
    <s v="10.10.19"/>
    <s v="01.11.19"/>
    <n v="25"/>
    <n v="1"/>
    <n v="7706.25"/>
    <n v="2247.65"/>
    <n v="5458.6"/>
    <n v="7706.25"/>
    <x v="1"/>
  </r>
  <r>
    <s v="       111167"/>
    <s v="111167"/>
    <s v="       101560"/>
    <s v="Računalo HP 290"/>
    <x v="2"/>
    <s v="14.10.19"/>
    <s v="01.11.19"/>
    <n v="25"/>
    <n v="1"/>
    <n v="4606.25"/>
    <n v="1343.49"/>
    <n v="3262.76"/>
    <n v="4606.25"/>
    <x v="1"/>
  </r>
  <r>
    <s v="       111168"/>
    <s v="111168"/>
    <s v="       101377"/>
    <s v="Printer HP laserjet"/>
    <x v="2"/>
    <s v="14.10.19"/>
    <s v="01.11.19"/>
    <n v="25"/>
    <n v="1"/>
    <n v="1466.25"/>
    <n v="427.65000000000003"/>
    <n v="1038.5999999999999"/>
    <n v="1466.25"/>
    <x v="1"/>
  </r>
  <r>
    <s v="       111169"/>
    <s v="111169"/>
    <s v="       100825"/>
    <s v="Notebook Lenovo 330"/>
    <x v="2"/>
    <s v="15.10.19"/>
    <s v="01.11.19"/>
    <n v="25"/>
    <n v="1"/>
    <n v="6978.75"/>
    <n v="2035.47"/>
    <n v="4943.28"/>
    <n v="6978.75"/>
    <x v="1"/>
  </r>
  <r>
    <s v="       111170"/>
    <s v="111170"/>
    <s v="       102155"/>
    <s v="Stolac konferencijski"/>
    <x v="0"/>
    <s v="27.09.19"/>
    <s v="01.10.19"/>
    <n v="12.5"/>
    <n v="1"/>
    <n v="382.38"/>
    <n v="59.75"/>
    <n v="322.63"/>
    <n v="382.38"/>
    <x v="1"/>
  </r>
  <r>
    <s v="       111171"/>
    <s v="111171"/>
    <s v="       102155"/>
    <s v="Stolac konferencijski"/>
    <x v="0"/>
    <s v="27.09.19"/>
    <s v="01.10.19"/>
    <n v="12.5"/>
    <n v="1"/>
    <n v="382.37"/>
    <n v="59.75"/>
    <n v="322.62"/>
    <n v="382.37"/>
    <x v="1"/>
  </r>
  <r>
    <s v="       111172"/>
    <s v="111172"/>
    <s v="       102408"/>
    <s v="TRANSFORMATOR REGULACIJSK"/>
    <x v="0"/>
    <s v="27.09.19"/>
    <s v="01.10.19"/>
    <n v="20"/>
    <n v="1"/>
    <n v="2407.5"/>
    <n v="601.88"/>
    <n v="1805.6200000000001"/>
    <n v="2407.5"/>
    <x v="1"/>
  </r>
  <r>
    <s v="       111173"/>
    <s v="111173"/>
    <s v="       100775"/>
    <s v="Notebook ACER"/>
    <x v="2"/>
    <s v="22.10.19"/>
    <s v="01.11.19"/>
    <n v="25"/>
    <n v="1"/>
    <n v="10513.75"/>
    <n v="3066.51"/>
    <n v="7447.24"/>
    <n v="10513.75"/>
    <x v="1"/>
  </r>
  <r>
    <s v="       111174"/>
    <s v="111174"/>
    <s v="       100603"/>
    <s v="Mobitel Samsung Galaxy 10"/>
    <x v="2"/>
    <s v="02.10.19"/>
    <s v="01.11.19"/>
    <n v="20"/>
    <n v="1"/>
    <n v="4664.63"/>
    <n v="1088.42"/>
    <n v="3576.21"/>
    <n v="4664.63"/>
    <x v="1"/>
  </r>
  <r>
    <s v="       111175"/>
    <s v="111175"/>
    <s v="       100624"/>
    <s v="Monitor  24&quot;Dell"/>
    <x v="2"/>
    <s v="24.10.19"/>
    <s v="01.11.19"/>
    <n v="25"/>
    <n v="1"/>
    <n v="1925"/>
    <n v="561.46"/>
    <n v="1363.54"/>
    <n v="1925"/>
    <x v="1"/>
  </r>
  <r>
    <s v="       111176"/>
    <s v="111176"/>
    <s v="       102195"/>
    <s v="STOLAC UREDSKI"/>
    <x v="0"/>
    <s v="01.10.19"/>
    <s v="01.11.19"/>
    <n v="12.5"/>
    <n v="1"/>
    <n v="1060.44"/>
    <n v="154.65"/>
    <n v="905.79"/>
    <n v="1060.44"/>
    <x v="1"/>
  </r>
  <r>
    <s v="       111177"/>
    <s v="111177"/>
    <s v="       100105"/>
    <s v="Detektor plinova"/>
    <x v="1"/>
    <s v="11.10.19"/>
    <s v="01.11.19"/>
    <n v="20"/>
    <n v="1"/>
    <n v="13806.34"/>
    <n v="3221.48"/>
    <n v="10584.86"/>
    <n v="13806.34"/>
    <x v="1"/>
  </r>
  <r>
    <s v="       111178"/>
    <s v="111178"/>
    <s v="       100658"/>
    <s v="Monitor 24&quot;Dell"/>
    <x v="2"/>
    <s v="07.10.19"/>
    <s v="01.11.19"/>
    <n v="25"/>
    <n v="1"/>
    <n v="1871.1000000000001"/>
    <n v="545.74"/>
    <n v="1325.3600000000001"/>
    <n v="1871.1000000000001"/>
    <x v="1"/>
  </r>
  <r>
    <s v="       111179"/>
    <s v="111179"/>
    <s v="       102315"/>
    <s v="STROJ ZA OBRADU PLASTIKE"/>
    <x v="1"/>
    <s v="07.10.19"/>
    <s v="01.11.19"/>
    <n v="20"/>
    <n v="1"/>
    <n v="18022"/>
    <n v="4205.13"/>
    <n v="13816.87"/>
    <n v="18022"/>
    <x v="1"/>
  </r>
  <r>
    <s v="       111180"/>
    <s v="111180"/>
    <s v="       100011"/>
    <s v="Agregat Honda"/>
    <x v="2"/>
    <s v="04.10.19"/>
    <s v="01.11.19"/>
    <n v="20"/>
    <n v="1"/>
    <n v="10140"/>
    <n v="2366"/>
    <n v="7774"/>
    <n v="10140"/>
    <x v="1"/>
  </r>
  <r>
    <s v="       111182"/>
    <s v="111182"/>
    <s v="       101405"/>
    <s v="Projektor Casio XJ-V2"/>
    <x v="2"/>
    <s v="18.10.19"/>
    <s v="01.11.19"/>
    <n v="25"/>
    <n v="1"/>
    <n v="5275"/>
    <n v="1538.54"/>
    <n v="3736.46"/>
    <n v="5275"/>
    <x v="1"/>
  </r>
  <r>
    <s v="       111183"/>
    <s v="111183"/>
    <s v="       101405"/>
    <s v="Projektor Casio XJ-V2"/>
    <x v="2"/>
    <s v="18.10.19"/>
    <s v="01.11.19"/>
    <n v="25"/>
    <n v="1"/>
    <n v="5275"/>
    <n v="1538.54"/>
    <n v="3736.46"/>
    <n v="5275"/>
    <x v="1"/>
  </r>
  <r>
    <s v="       111184"/>
    <s v="111184"/>
    <s v="       101583"/>
    <s v="Računalo HP290"/>
    <x v="2"/>
    <s v="06.11.19"/>
    <s v="01.12.19"/>
    <n v="25"/>
    <n v="1"/>
    <n v="4606.25"/>
    <n v="1247.52"/>
    <n v="3358.73"/>
    <n v="4606.25"/>
    <x v="1"/>
  </r>
  <r>
    <s v="       111185"/>
    <s v="111185"/>
    <s v="       100645"/>
    <s v="Monitor 24&quot; Dell"/>
    <x v="2"/>
    <s v="06.11.19"/>
    <s v="01.12.19"/>
    <n v="25"/>
    <n v="1"/>
    <n v="1925"/>
    <n v="521.35"/>
    <n v="1403.65"/>
    <n v="1925"/>
    <x v="1"/>
  </r>
  <r>
    <s v="       111188"/>
    <s v="111188"/>
    <s v="       101159"/>
    <s v="Ormarić za registratore"/>
    <x v="0"/>
    <s v="05.11.19"/>
    <s v="01.12.19"/>
    <n v="12.5"/>
    <n v="1"/>
    <n v="1547.91"/>
    <n v="209.61"/>
    <n v="1338.3"/>
    <n v="1547.91"/>
    <x v="1"/>
  </r>
  <r>
    <s v="       111191"/>
    <s v="111191"/>
    <s v="       100679"/>
    <s v="MONITOR DELL 24&quot;"/>
    <x v="2"/>
    <s v="12.11.19"/>
    <s v="01.12.19"/>
    <n v="25"/>
    <n v="1"/>
    <n v="1925"/>
    <n v="521.35"/>
    <n v="1403.65"/>
    <n v="1925"/>
    <x v="1"/>
  </r>
  <r>
    <s v="       111192"/>
    <s v="111192"/>
    <s v="       101622"/>
    <s v="Računalo stolno HP 290"/>
    <x v="2"/>
    <s v="18.11.19"/>
    <s v="01.12.19"/>
    <n v="25"/>
    <n v="1"/>
    <n v="4606.25"/>
    <n v="1247.52"/>
    <n v="3358.73"/>
    <n v="4606.25"/>
    <x v="1"/>
  </r>
  <r>
    <s v="       111194"/>
    <s v="111194"/>
    <s v="       101560"/>
    <s v="Računalo HP 290"/>
    <x v="2"/>
    <s v="11.11.19"/>
    <s v="01.12.19"/>
    <n v="25"/>
    <n v="1"/>
    <n v="4606.25"/>
    <n v="1247.52"/>
    <n v="3358.73"/>
    <n v="4606.25"/>
    <x v="1"/>
  </r>
  <r>
    <s v="       111195"/>
    <s v="111195"/>
    <s v="       101560"/>
    <s v="Računalo HP 290"/>
    <x v="2"/>
    <s v="11.11.19"/>
    <s v="01.12.19"/>
    <n v="25"/>
    <n v="1"/>
    <n v="4606.25"/>
    <n v="1247.52"/>
    <n v="3358.73"/>
    <n v="4606.25"/>
    <x v="1"/>
  </r>
  <r>
    <s v="       111196"/>
    <s v="111196"/>
    <s v="       101560"/>
    <s v="Računalo HP 290"/>
    <x v="2"/>
    <s v="11.11.19"/>
    <s v="01.12.19"/>
    <n v="25"/>
    <n v="1"/>
    <n v="4606.25"/>
    <n v="1247.52"/>
    <n v="3358.73"/>
    <n v="4606.25"/>
    <x v="1"/>
  </r>
  <r>
    <s v="       111197"/>
    <s v="111197"/>
    <s v="       101560"/>
    <s v="Računalo HP 290"/>
    <x v="2"/>
    <s v="11.11.19"/>
    <s v="01.12.19"/>
    <n v="25"/>
    <n v="1"/>
    <n v="4606.25"/>
    <n v="1247.52"/>
    <n v="3358.73"/>
    <n v="4606.25"/>
    <x v="1"/>
  </r>
  <r>
    <s v="       111198"/>
    <s v="111198"/>
    <s v="       101560"/>
    <s v="Računalo HP 290"/>
    <x v="2"/>
    <s v="11.11.19"/>
    <s v="01.12.19"/>
    <n v="25"/>
    <n v="1"/>
    <n v="4606.25"/>
    <n v="1247.52"/>
    <n v="3358.73"/>
    <n v="4606.25"/>
    <x v="1"/>
  </r>
  <r>
    <s v="       111199"/>
    <s v="111199"/>
    <s v="       101560"/>
    <s v="Računalo HP 290"/>
    <x v="2"/>
    <s v="11.11.19"/>
    <s v="01.12.19"/>
    <n v="25"/>
    <n v="1"/>
    <n v="4606.25"/>
    <n v="1247.52"/>
    <n v="3358.73"/>
    <n v="4606.25"/>
    <x v="1"/>
  </r>
  <r>
    <s v="       111200"/>
    <s v="111200"/>
    <s v="       101560"/>
    <s v="Računalo HP 290"/>
    <x v="2"/>
    <s v="11.11.19"/>
    <s v="01.12.19"/>
    <n v="25"/>
    <n v="1"/>
    <n v="4606.25"/>
    <n v="1247.52"/>
    <n v="3358.73"/>
    <n v="4606.25"/>
    <x v="1"/>
  </r>
  <r>
    <s v="       111201"/>
    <s v="111201"/>
    <s v="       101560"/>
    <s v="Računalo HP 290"/>
    <x v="2"/>
    <s v="11.11.19"/>
    <s v="01.12.19"/>
    <n v="25"/>
    <n v="1"/>
    <n v="4606.25"/>
    <n v="1247.52"/>
    <n v="3358.73"/>
    <n v="4606.25"/>
    <x v="1"/>
  </r>
  <r>
    <s v="       111202"/>
    <s v="111202"/>
    <s v="       101560"/>
    <s v="Računalo HP 290"/>
    <x v="2"/>
    <s v="11.11.19"/>
    <s v="01.12.19"/>
    <n v="25"/>
    <n v="1"/>
    <n v="4606.25"/>
    <n v="1247.52"/>
    <n v="3358.73"/>
    <n v="4606.25"/>
    <x v="1"/>
  </r>
  <r>
    <s v="       111203"/>
    <s v="111203"/>
    <s v="       101560"/>
    <s v="Računalo HP 290"/>
    <x v="2"/>
    <s v="11.11.19"/>
    <s v="01.12.19"/>
    <n v="25"/>
    <n v="1"/>
    <n v="4606.25"/>
    <n v="1247.52"/>
    <n v="3358.73"/>
    <n v="4606.25"/>
    <x v="1"/>
  </r>
  <r>
    <s v="       111204"/>
    <s v="111204"/>
    <s v="       100645"/>
    <s v="Monitor 24&quot; Dell"/>
    <x v="2"/>
    <s v="11.11.19"/>
    <s v="01.12.19"/>
    <n v="25"/>
    <n v="1"/>
    <n v="1537.5"/>
    <n v="416.41"/>
    <n v="1121.0899999999999"/>
    <n v="1537.5"/>
    <x v="1"/>
  </r>
  <r>
    <s v="       111205"/>
    <s v="111205"/>
    <s v="       100645"/>
    <s v="Monitor 24&quot; Dell"/>
    <x v="2"/>
    <s v="11.11.19"/>
    <s v="01.12.19"/>
    <n v="25"/>
    <n v="1"/>
    <n v="1537.5"/>
    <n v="416.41"/>
    <n v="1121.0899999999999"/>
    <n v="1537.5"/>
    <x v="1"/>
  </r>
  <r>
    <s v="       111206"/>
    <s v="111206"/>
    <s v="       100645"/>
    <s v="Monitor 24&quot; Dell"/>
    <x v="2"/>
    <s v="11.11.19"/>
    <s v="01.12.19"/>
    <n v="25"/>
    <n v="1"/>
    <n v="1537.5"/>
    <n v="416.41"/>
    <n v="1121.0899999999999"/>
    <n v="1537.5"/>
    <x v="1"/>
  </r>
  <r>
    <s v="       111207"/>
    <s v="111207"/>
    <s v="       100645"/>
    <s v="Monitor 24&quot; Dell"/>
    <x v="2"/>
    <s v="11.11.19"/>
    <s v="01.12.19"/>
    <n v="25"/>
    <n v="1"/>
    <n v="1537.5"/>
    <n v="416.41"/>
    <n v="1121.0899999999999"/>
    <n v="1537.5"/>
    <x v="1"/>
  </r>
  <r>
    <s v="       111208"/>
    <s v="111208"/>
    <s v="       100645"/>
    <s v="Monitor 24&quot; Dell"/>
    <x v="2"/>
    <s v="11.11.19"/>
    <s v="01.12.19"/>
    <n v="25"/>
    <n v="1"/>
    <n v="1537.5"/>
    <n v="416.41"/>
    <n v="1121.0899999999999"/>
    <n v="1537.5"/>
    <x v="1"/>
  </r>
  <r>
    <s v="       111209"/>
    <s v="111209"/>
    <s v="       100645"/>
    <s v="Monitor 24&quot; Dell"/>
    <x v="2"/>
    <s v="11.11.19"/>
    <s v="01.12.19"/>
    <n v="25"/>
    <n v="1"/>
    <n v="1537.5"/>
    <n v="416.41"/>
    <n v="1121.0899999999999"/>
    <n v="1537.5"/>
    <x v="1"/>
  </r>
  <r>
    <s v="       111210"/>
    <s v="111210"/>
    <s v="       100645"/>
    <s v="Monitor 24&quot; Dell"/>
    <x v="2"/>
    <s v="11.11.19"/>
    <s v="01.12.19"/>
    <n v="25"/>
    <n v="1"/>
    <n v="1537.5"/>
    <n v="416.41"/>
    <n v="1121.0899999999999"/>
    <n v="1537.5"/>
    <x v="1"/>
  </r>
  <r>
    <s v="       111211"/>
    <s v="111211"/>
    <s v="       100645"/>
    <s v="Monitor 24&quot; Dell"/>
    <x v="2"/>
    <s v="11.11.19"/>
    <s v="01.12.19"/>
    <n v="25"/>
    <n v="1"/>
    <n v="1537.5"/>
    <n v="416.41"/>
    <n v="1121.0899999999999"/>
    <n v="1537.5"/>
    <x v="1"/>
  </r>
  <r>
    <s v="       111212"/>
    <s v="111212"/>
    <s v="       100645"/>
    <s v="Monitor 24&quot; Dell"/>
    <x v="2"/>
    <s v="11.11.19"/>
    <s v="01.12.19"/>
    <n v="25"/>
    <n v="1"/>
    <n v="1537.5"/>
    <n v="416.41"/>
    <n v="1121.0899999999999"/>
    <n v="1537.5"/>
    <x v="1"/>
  </r>
  <r>
    <s v="       111213"/>
    <s v="111213"/>
    <s v="       100645"/>
    <s v="Monitor 24&quot; Dell"/>
    <x v="2"/>
    <s v="11.11.19"/>
    <s v="01.12.19"/>
    <n v="25"/>
    <n v="1"/>
    <n v="1537.5"/>
    <n v="416.41"/>
    <n v="1121.0899999999999"/>
    <n v="1537.5"/>
    <x v="1"/>
  </r>
  <r>
    <s v="       111214"/>
    <s v="111214"/>
    <s v="       100701"/>
    <s v="Monitor Lenovo 27&quot;"/>
    <x v="2"/>
    <s v="06.11.19"/>
    <s v="01.12.19"/>
    <n v="25"/>
    <n v="1"/>
    <n v="2987.5"/>
    <n v="809.12"/>
    <n v="2178.38"/>
    <n v="2987.5"/>
    <x v="1"/>
  </r>
  <r>
    <s v="       111216"/>
    <s v="111216"/>
    <s v="       100658"/>
    <s v="Monitor 24&quot;Dell"/>
    <x v="2"/>
    <s v="20.11.19"/>
    <s v="01.12.19"/>
    <n v="25"/>
    <n v="1"/>
    <n v="1925"/>
    <n v="521.35"/>
    <n v="1403.65"/>
    <n v="1925"/>
    <x v="1"/>
  </r>
  <r>
    <s v="       111217"/>
    <s v="111217"/>
    <s v="       100804"/>
    <s v="Notebook HP 450"/>
    <x v="2"/>
    <s v="20.11.19"/>
    <s v="01.12.19"/>
    <n v="25"/>
    <n v="1"/>
    <n v="8916.25"/>
    <n v="2414.8200000000002"/>
    <n v="6501.43"/>
    <n v="8916.25"/>
    <x v="1"/>
  </r>
  <r>
    <s v="       111219"/>
    <s v="111219"/>
    <s v="       101598"/>
    <s v="RAČUNALO LENOVO"/>
    <x v="2"/>
    <s v="25.11.19"/>
    <s v="01.12.19"/>
    <n v="25"/>
    <n v="1"/>
    <n v="9958.75"/>
    <n v="2697.16"/>
    <n v="7261.59"/>
    <n v="9958.75"/>
    <x v="1"/>
  </r>
  <r>
    <s v="       111220"/>
    <s v="111220"/>
    <s v="       101799"/>
    <s v="Software HSC"/>
    <x v="3"/>
    <s v="15.11.19"/>
    <s v="01.12.19"/>
    <n v="25"/>
    <n v="1"/>
    <n v="11352.880000000001"/>
    <n v="3074.7400000000002"/>
    <n v="8278.14"/>
    <n v="11352.880000000001"/>
    <x v="1"/>
  </r>
  <r>
    <s v="       111221"/>
    <s v="111221"/>
    <s v="       100000"/>
    <s v="3D PRINTER-STROJ ZA IZRAD"/>
    <x v="2"/>
    <s v="14.11.19"/>
    <s v="01.12.19"/>
    <n v="20"/>
    <n v="1"/>
    <n v="7998.16"/>
    <n v="1732.93"/>
    <n v="6265.2300000000005"/>
    <n v="7998.16"/>
    <x v="1"/>
  </r>
  <r>
    <s v="       111222"/>
    <s v="111222"/>
    <s v="       100380"/>
    <s v="Kišomjer RS1"/>
    <x v="1"/>
    <s v="20.11.19"/>
    <s v="01.12.19"/>
    <n v="20"/>
    <n v="1"/>
    <n v="2224.88"/>
    <n v="482.06"/>
    <n v="1742.82"/>
    <n v="2224.88"/>
    <x v="1"/>
  </r>
  <r>
    <s v="       111223"/>
    <s v="111223"/>
    <s v="       101878"/>
    <s v="Stol 150x75"/>
    <x v="0"/>
    <s v="22.11.19"/>
    <s v="01.12.19"/>
    <n v="12.5"/>
    <n v="1"/>
    <n v="326.38"/>
    <n v="44.2"/>
    <n v="282.18"/>
    <n v="326.38"/>
    <x v="1"/>
  </r>
  <r>
    <s v="       111226"/>
    <s v="111226"/>
    <s v="       102455"/>
    <s v="Uredski stolac"/>
    <x v="0"/>
    <s v="29.10.19"/>
    <s v="01.11.19"/>
    <n v="12.5"/>
    <n v="1"/>
    <n v="2743.13"/>
    <n v="400.04"/>
    <n v="2343.09"/>
    <n v="2743.13"/>
    <x v="1"/>
  </r>
  <r>
    <s v="       111229"/>
    <s v="111229"/>
    <s v="       100825"/>
    <s v="Notebook Lenovo 330"/>
    <x v="2"/>
    <s v="10.12.19"/>
    <s v="01.01.20"/>
    <n v="25"/>
    <n v="1"/>
    <n v="6978.75"/>
    <n v="1744.69"/>
    <n v="5234.0600000000004"/>
    <n v="6978.75"/>
    <x v="1"/>
  </r>
  <r>
    <s v="       111230"/>
    <s v="111230"/>
    <s v="       100352"/>
    <s v="Kamera GOPRO HERO8"/>
    <x v="2"/>
    <s v="03.12.19"/>
    <s v="01.01.20"/>
    <n v="20"/>
    <n v="1"/>
    <n v="3768"/>
    <n v="753.6"/>
    <n v="3014.4"/>
    <n v="3768"/>
    <x v="1"/>
  </r>
  <r>
    <s v="       111231"/>
    <s v="111231"/>
    <s v="       100828"/>
    <s v="Notebook LENOVO Y540"/>
    <x v="2"/>
    <s v="12.12.19"/>
    <s v="01.01.20"/>
    <n v="25"/>
    <n v="1"/>
    <n v="11388.75"/>
    <n v="2847.19"/>
    <n v="8541.56"/>
    <n v="11388.75"/>
    <x v="1"/>
  </r>
  <r>
    <s v="       111232"/>
    <s v="111232"/>
    <s v="       101878"/>
    <s v="Stol 150x75"/>
    <x v="0"/>
    <s v="22.11.19"/>
    <s v="01.12.19"/>
    <n v="12.5"/>
    <n v="1"/>
    <n v="326.38"/>
    <n v="44.2"/>
    <n v="282.18"/>
    <n v="326.38"/>
    <x v="1"/>
  </r>
  <r>
    <s v="       111233"/>
    <s v="111233"/>
    <s v="       101878"/>
    <s v="Stol 150x75"/>
    <x v="0"/>
    <s v="22.11.19"/>
    <s v="01.12.19"/>
    <n v="12.5"/>
    <n v="1"/>
    <n v="326.38"/>
    <n v="44.2"/>
    <n v="282.18"/>
    <n v="326.38"/>
    <x v="1"/>
  </r>
  <r>
    <s v="       111234"/>
    <s v="111234"/>
    <s v="       101878"/>
    <s v="Stol 150x75"/>
    <x v="0"/>
    <s v="22.11.19"/>
    <s v="01.12.19"/>
    <n v="12.5"/>
    <n v="1"/>
    <n v="326.38"/>
    <n v="44.2"/>
    <n v="282.18"/>
    <n v="326.38"/>
    <x v="1"/>
  </r>
  <r>
    <s v="       111235"/>
    <s v="111235"/>
    <s v="       101878"/>
    <s v="Stol 150x75"/>
    <x v="0"/>
    <s v="22.11.19"/>
    <s v="01.12.19"/>
    <n v="12.5"/>
    <n v="1"/>
    <n v="326.37"/>
    <n v="44.2"/>
    <n v="282.17"/>
    <n v="326.37"/>
    <x v="1"/>
  </r>
  <r>
    <s v="       111236"/>
    <s v="111236"/>
    <s v="       101878"/>
    <s v="Stol 150x75"/>
    <x v="0"/>
    <s v="22.11.19"/>
    <s v="01.12.19"/>
    <n v="12.5"/>
    <n v="1"/>
    <n v="326.37"/>
    <n v="44.2"/>
    <n v="282.17"/>
    <n v="326.37"/>
    <x v="1"/>
  </r>
  <r>
    <s v="       111237"/>
    <s v="111237"/>
    <s v="       101878"/>
    <s v="Stol 150x75"/>
    <x v="0"/>
    <s v="22.11.19"/>
    <s v="01.12.19"/>
    <n v="12.5"/>
    <n v="1"/>
    <n v="326.37"/>
    <n v="44.2"/>
    <n v="282.17"/>
    <n v="326.37"/>
    <x v="1"/>
  </r>
  <r>
    <s v="       111238"/>
    <s v="111238"/>
    <s v="       101878"/>
    <s v="Stol 150x75"/>
    <x v="0"/>
    <s v="22.11.19"/>
    <s v="01.12.19"/>
    <n v="12.5"/>
    <n v="1"/>
    <n v="326.37"/>
    <n v="44.2"/>
    <n v="282.17"/>
    <n v="326.37"/>
    <x v="1"/>
  </r>
  <r>
    <s v="       111239"/>
    <s v="111239"/>
    <s v="       102195"/>
    <s v="STOLAC UREDSKI"/>
    <x v="0"/>
    <s v="27.11.19"/>
    <s v="01.12.19"/>
    <n v="12.5"/>
    <n v="1"/>
    <n v="2400"/>
    <n v="325"/>
    <n v="2075"/>
    <n v="2400"/>
    <x v="1"/>
  </r>
  <r>
    <s v="       111240"/>
    <s v="111240"/>
    <s v="       100803"/>
    <s v="Notebook HP 250 G7"/>
    <x v="2"/>
    <s v="12.12.19"/>
    <s v="01.01.20"/>
    <n v="25"/>
    <n v="1"/>
    <n v="4606.25"/>
    <n v="1151.56"/>
    <n v="3454.69"/>
    <n v="4606.25"/>
    <x v="1"/>
  </r>
  <r>
    <s v="       111281"/>
    <s v="111281"/>
    <s v="       100781"/>
    <s v="Notebook Apple Macbook"/>
    <x v="2"/>
    <s v="17.12.19"/>
    <s v="01.01.20"/>
    <n v="25"/>
    <n v="1"/>
    <n v="15681.25"/>
    <n v="3920.31"/>
    <n v="11760.94"/>
    <n v="15681.25"/>
    <x v="1"/>
  </r>
  <r>
    <s v="       111282"/>
    <s v="111282"/>
    <s v="       100781"/>
    <s v="Notebook Apple Macbook"/>
    <x v="2"/>
    <s v="17.12.19"/>
    <s v="01.01.20"/>
    <n v="25"/>
    <n v="1"/>
    <n v="15681.25"/>
    <n v="3920.31"/>
    <n v="11760.94"/>
    <n v="15681.25"/>
    <x v="1"/>
  </r>
  <r>
    <s v="       111283"/>
    <s v="111283"/>
    <s v="       101640"/>
    <s v="RADNA STANICA DELL"/>
    <x v="2"/>
    <s v="30.12.19"/>
    <s v="01.01.20"/>
    <n v="25"/>
    <n v="1"/>
    <n v="26730"/>
    <n v="6682.5"/>
    <n v="20047.5"/>
    <n v="26730"/>
    <x v="1"/>
  </r>
  <r>
    <s v="       111284"/>
    <s v="111284"/>
    <s v="       102654"/>
    <s v="PRIJENOSNO RAČUNALO LENOVO IDEAPAD"/>
    <x v="2"/>
    <s v="07.01.20"/>
    <s v="01.02.20"/>
    <n v="25"/>
    <n v="1"/>
    <n v="8628.75"/>
    <n v="1977.42"/>
    <n v="6651.33"/>
    <n v="8628.75"/>
    <x v="1"/>
  </r>
  <r>
    <s v="       111285"/>
    <s v="111285"/>
    <s v="       100215"/>
    <s v="Fotoaparat Canon M100"/>
    <x v="1"/>
    <s v="11.12.19"/>
    <s v="01.01.20"/>
    <n v="20"/>
    <n v="1"/>
    <n v="3894"/>
    <n v="778.80000000000007"/>
    <n v="3115.2000000000003"/>
    <n v="3894"/>
    <x v="1"/>
  </r>
  <r>
    <s v="       111286"/>
    <s v="111286"/>
    <s v="       101849"/>
    <s v="Stativ za fotoaparat"/>
    <x v="1"/>
    <s v="11.12.19"/>
    <s v="01.01.20"/>
    <n v="20"/>
    <n v="1"/>
    <n v="2100"/>
    <n v="420"/>
    <n v="1680"/>
    <n v="2100"/>
    <x v="1"/>
  </r>
  <r>
    <s v="       111287"/>
    <s v="111287"/>
    <s v="       100210"/>
    <s v="Fotoaparat Canon EOS 4000"/>
    <x v="2"/>
    <s v="03.12.19"/>
    <s v="01.01.20"/>
    <n v="20"/>
    <n v="1"/>
    <n v="5606.5"/>
    <n v="1121.3"/>
    <n v="4485.2"/>
    <n v="5606.5"/>
    <x v="1"/>
  </r>
  <r>
    <s v="       111288"/>
    <s v="111288"/>
    <s v="       100443"/>
    <s v="Kuhinja blok"/>
    <x v="0"/>
    <s v="30.06.19"/>
    <s v="01.07.19"/>
    <n v="12.5"/>
    <n v="1"/>
    <n v="1730.93"/>
    <n v="324.55"/>
    <n v="1406.38"/>
    <n v="1730.93"/>
    <x v="1"/>
  </r>
  <r>
    <s v="       111289"/>
    <s v="111289"/>
    <s v="       100263"/>
    <s v="GPS uređaj GARMIN"/>
    <x v="2"/>
    <s v="11.12.19"/>
    <s v="01.01.20"/>
    <n v="20"/>
    <n v="1"/>
    <n v="3225.75"/>
    <n v="645.15"/>
    <n v="2580.6"/>
    <n v="3225.75"/>
    <x v="1"/>
  </r>
  <r>
    <s v="       111296"/>
    <s v="111296"/>
    <s v="       102403"/>
    <s v="Tračna pila"/>
    <x v="1"/>
    <s v="30.09.19"/>
    <s v="01.10.19"/>
    <n v="20"/>
    <n v="1"/>
    <n v="14431.970000000001"/>
    <n v="3607.9900000000002"/>
    <n v="10823.98"/>
    <n v="14431.970000000001"/>
    <x v="1"/>
  </r>
  <r>
    <s v="       111297"/>
    <s v="111297"/>
    <s v="       101702"/>
    <s v="Senzor pomaka"/>
    <x v="1"/>
    <s v="22.11.19"/>
    <s v="01.12.19"/>
    <n v="20"/>
    <n v="1"/>
    <n v="7419.51"/>
    <n v="1607.56"/>
    <n v="5811.95"/>
    <n v="7419.51"/>
    <x v="1"/>
  </r>
  <r>
    <s v="       111298"/>
    <s v="111298"/>
    <s v="       101342"/>
    <s v="Pomično mjerilo digitalno"/>
    <x v="1"/>
    <s v="12.12.19"/>
    <s v="01.01.20"/>
    <n v="20"/>
    <n v="1"/>
    <n v="3997.13"/>
    <n v="799.43000000000006"/>
    <n v="3197.7000000000003"/>
    <n v="3997.13"/>
    <x v="1"/>
  </r>
  <r>
    <s v="       111299"/>
    <s v="111299"/>
    <s v="       102195"/>
    <s v="STOLAC UREDSKI"/>
    <x v="0"/>
    <s v="16.12.19"/>
    <s v="01.01.20"/>
    <n v="12.5"/>
    <n v="1"/>
    <n v="498"/>
    <n v="62.25"/>
    <n v="435.75"/>
    <n v="498"/>
    <x v="1"/>
  </r>
  <r>
    <s v="       111300"/>
    <s v="111300"/>
    <s v="       100341"/>
    <s v="Kalcimetar"/>
    <x v="1"/>
    <s v="30.12.19"/>
    <s v="01.01.20"/>
    <n v="20"/>
    <n v="1"/>
    <n v="3187.2000000000003"/>
    <n v="637.44000000000005"/>
    <n v="2549.7600000000002"/>
    <n v="3187.2000000000003"/>
    <x v="1"/>
  </r>
  <r>
    <s v="       111303"/>
    <s v="111303"/>
    <s v="       101183"/>
    <s v="Penetrometar dinamički"/>
    <x v="1"/>
    <s v="09.12.19"/>
    <s v="01.01.20"/>
    <n v="20"/>
    <n v="1"/>
    <n v="9198.84"/>
    <n v="1839.77"/>
    <n v="7359.07"/>
    <n v="9198.84"/>
    <x v="1"/>
  </r>
  <r>
    <s v="       111304"/>
    <s v="111304"/>
    <s v="       100463"/>
    <s v="Ladičar"/>
    <x v="0"/>
    <s v="27.09.19"/>
    <s v="01.10.19"/>
    <n v="12.5"/>
    <n v="1"/>
    <n v="1336.5"/>
    <n v="208.83"/>
    <n v="1127.67"/>
    <n v="1336.5"/>
    <x v="1"/>
  </r>
  <r>
    <s v="       111305"/>
    <s v="111305"/>
    <s v="       100873"/>
    <s v="Ormar 320x100x42"/>
    <x v="0"/>
    <s v="27.09.19"/>
    <s v="01.10.19"/>
    <n v="12.5"/>
    <n v="1"/>
    <n v="2369.25"/>
    <n v="370.2"/>
    <n v="1999.05"/>
    <n v="2369.25"/>
    <x v="1"/>
  </r>
  <r>
    <s v="       111306"/>
    <s v="111306"/>
    <s v="       102621"/>
    <s v="RAČUNALO HP PRODESK 400 G6"/>
    <x v="2"/>
    <s v="02.01.20"/>
    <s v="01.02.20"/>
    <n v="25"/>
    <n v="1"/>
    <n v="7706.25"/>
    <n v="1605.47"/>
    <n v="6100.78"/>
    <n v="7706.25"/>
    <x v="1"/>
  </r>
  <r>
    <s v="       111307"/>
    <s v="111307"/>
    <s v="       101640"/>
    <s v="RADNA STANICA DELL"/>
    <x v="2"/>
    <s v="24.01.20"/>
    <s v="01.02.20"/>
    <n v="25"/>
    <n v="1"/>
    <n v="16548.650000000001"/>
    <n v="3792.4"/>
    <n v="12756.25"/>
    <n v="16548.650000000001"/>
    <x v="1"/>
  </r>
  <r>
    <s v="       111308"/>
    <s v="111308"/>
    <s v="       102618"/>
    <s v="PRIJENOSNO RAČUNALO DELL G5 5590"/>
    <x v="2"/>
    <s v="28.01.20"/>
    <s v="01.02.20"/>
    <n v="25"/>
    <n v="1"/>
    <n v="15681.25"/>
    <n v="3593.62"/>
    <n v="12087.630000000001"/>
    <n v="15681.25"/>
    <x v="1"/>
  </r>
  <r>
    <s v="       111309"/>
    <s v="111309"/>
    <s v="       102619"/>
    <s v="MONITOR LENOVO 27&quot;"/>
    <x v="2"/>
    <s v="03.02.20"/>
    <s v="01.03.20"/>
    <n v="25"/>
    <n v="1"/>
    <n v="2390"/>
    <n v="497.92"/>
    <n v="1892.08"/>
    <n v="2390"/>
    <x v="1"/>
  </r>
  <r>
    <s v="       111310"/>
    <s v="111310"/>
    <s v="       102619"/>
    <s v="MONITOR LENOVO 27&quot;"/>
    <x v="2"/>
    <s v="03.02.20"/>
    <s v="01.03.20"/>
    <n v="25"/>
    <n v="1"/>
    <n v="2987.5"/>
    <n v="622.4"/>
    <n v="2365.1"/>
    <n v="2987.5"/>
    <x v="1"/>
  </r>
  <r>
    <s v="       111311"/>
    <s v="111311"/>
    <s v="       102620"/>
    <s v="MONITOR LENOVO 27&quot;"/>
    <x v="2"/>
    <s v="03.02.20"/>
    <s v="01.03.20"/>
    <n v="25"/>
    <n v="1"/>
    <n v="2987.5"/>
    <n v="622.4"/>
    <n v="2365.1"/>
    <n v="2987.5"/>
    <x v="1"/>
  </r>
  <r>
    <s v="       111312"/>
    <s v="111312"/>
    <s v="       101598"/>
    <s v="RAČUNALO LENOVO"/>
    <x v="2"/>
    <s v="20.02.20"/>
    <s v="01.03.20"/>
    <n v="25"/>
    <n v="1"/>
    <n v="5285"/>
    <n v="1101.04"/>
    <n v="4183.96"/>
    <n v="5285"/>
    <x v="1"/>
  </r>
  <r>
    <s v="       111313"/>
    <s v="111313"/>
    <s v="       100675"/>
    <s v="MONITOR DELL"/>
    <x v="2"/>
    <s v="20.02.20"/>
    <s v="01.03.20"/>
    <n v="25"/>
    <n v="1"/>
    <n v="1217.5"/>
    <n v="253.65"/>
    <n v="963.85"/>
    <n v="1217.5"/>
    <x v="1"/>
  </r>
  <r>
    <s v="       111314"/>
    <s v="111314"/>
    <s v="       102615"/>
    <s v="MONITOR BELL 24&quot;"/>
    <x v="2"/>
    <s v="24.02.20"/>
    <s v="01.03.20"/>
    <n v="25"/>
    <n v="1"/>
    <n v="1217.5"/>
    <n v="253.65"/>
    <n v="963.85"/>
    <n v="1217.5"/>
    <x v="1"/>
  </r>
  <r>
    <s v="       111315"/>
    <s v="111315"/>
    <s v="       102616"/>
    <s v="PRIJNOSNO RAČUNALO"/>
    <x v="2"/>
    <s v="24.02.20"/>
    <s v="01.03.20"/>
    <n v="25"/>
    <n v="1"/>
    <n v="6405"/>
    <n v="1334.38"/>
    <n v="5070.62"/>
    <n v="6405"/>
    <x v="1"/>
  </r>
  <r>
    <s v="       111316"/>
    <s v="111316"/>
    <s v="       102622"/>
    <s v="RADNA STANICA AMD 3900X"/>
    <x v="1"/>
    <s v="29.02.20"/>
    <s v="01.03.20"/>
    <n v="25"/>
    <n v="1"/>
    <n v="23910.77"/>
    <n v="4981.41"/>
    <n v="18929.36"/>
    <n v="23910.77"/>
    <x v="1"/>
  </r>
  <r>
    <s v="       111317"/>
    <s v="111317"/>
    <s v="       102623"/>
    <s v="MONITOR LENOVO P270Q"/>
    <x v="2"/>
    <s v="06.03.20"/>
    <s v="01.04.20"/>
    <n v="25"/>
    <n v="1"/>
    <n v="2725"/>
    <n v="510.94"/>
    <n v="2214.06"/>
    <n v="2725"/>
    <x v="1"/>
  </r>
  <r>
    <s v="       111318"/>
    <s v="111318"/>
    <s v="       102196"/>
    <s v="STOLAC UREDSKI"/>
    <x v="0"/>
    <s v="21.02.20"/>
    <s v="01.03.20"/>
    <n v="12.5"/>
    <n v="1"/>
    <n v="1768"/>
    <n v="184.17000000000002"/>
    <n v="1583.83"/>
    <n v="1768"/>
    <x v="1"/>
  </r>
  <r>
    <s v="       111319"/>
    <s v="111319"/>
    <s v="       102196"/>
    <s v="STOLAC UREDSKI"/>
    <x v="0"/>
    <s v="21.02.20"/>
    <s v="01.03.20"/>
    <n v="12.5"/>
    <n v="1"/>
    <n v="1568"/>
    <n v="163.33000000000001"/>
    <n v="1404.67"/>
    <n v="1568"/>
    <x v="1"/>
  </r>
  <r>
    <s v="       111320"/>
    <s v="111320"/>
    <s v="       102624"/>
    <s v="RAČUNALO LENOVO V530S"/>
    <x v="2"/>
    <s v="12.03.20"/>
    <s v="01.04.20"/>
    <n v="25"/>
    <n v="1"/>
    <n v="5285"/>
    <n v="990.94"/>
    <n v="4294.0600000000004"/>
    <n v="5285"/>
    <x v="1"/>
  </r>
  <r>
    <s v="       111321"/>
    <s v="111321"/>
    <s v="       102625"/>
    <s v="PREKLOPNIK ARUBA"/>
    <x v="1"/>
    <s v="24.02.20"/>
    <s v="01.03.20"/>
    <n v="25"/>
    <n v="1"/>
    <n v="9763.75"/>
    <n v="2034.1100000000001"/>
    <n v="7729.64"/>
    <n v="9763.75"/>
    <x v="1"/>
  </r>
  <r>
    <s v="       111323"/>
    <s v="111323"/>
    <s v="       102627"/>
    <s v="NOTEBOOK LENOVO T590"/>
    <x v="2"/>
    <s v="02.07.20"/>
    <s v="01.08.20"/>
    <n v="25"/>
    <n v="1"/>
    <n v="12978.75"/>
    <n v="1351.95"/>
    <n v="11626.800000000001"/>
    <n v="12978.75"/>
    <x v="1"/>
  </r>
  <r>
    <s v="       111324"/>
    <s v="111324"/>
    <s v="       102628"/>
    <s v="MONITOR LENOVO P27Q"/>
    <x v="2"/>
    <s v="02.07.20"/>
    <s v="01.08.20"/>
    <n v="25"/>
    <n v="1"/>
    <n v="2725"/>
    <n v="283.85000000000002"/>
    <n v="2441.15"/>
    <n v="2725"/>
    <x v="1"/>
  </r>
  <r>
    <s v="       111325"/>
    <s v="111325"/>
    <s v="       102629"/>
    <s v="NOTEBOOK DELL VOSTRO 5590"/>
    <x v="2"/>
    <s v="02.07.20"/>
    <s v="01.08.20"/>
    <n v="25"/>
    <n v="1"/>
    <n v="6405"/>
    <n v="667.19"/>
    <n v="5737.81"/>
    <n v="6405"/>
    <x v="1"/>
  </r>
  <r>
    <s v="       111326"/>
    <s v="111326"/>
    <s v="       102630"/>
    <s v="PRISTUPNA TOČKA ARUBA AP-303"/>
    <x v="1"/>
    <s v="02.07.20"/>
    <s v="01.08.20"/>
    <n v="25"/>
    <n v="1"/>
    <n v="3579.38"/>
    <n v="372.85"/>
    <n v="3206.53"/>
    <n v="3579.38"/>
    <x v="1"/>
  </r>
  <r>
    <s v="       111327"/>
    <s v="111327"/>
    <s v="       102630"/>
    <s v="PRISTUPNA TOČKA ARUBA AP-303"/>
    <x v="1"/>
    <s v="02.07.20"/>
    <s v="01.08.20"/>
    <n v="25"/>
    <n v="1"/>
    <n v="3579.38"/>
    <n v="372.85"/>
    <n v="3206.53"/>
    <n v="3579.38"/>
    <x v="1"/>
  </r>
  <r>
    <s v="       111328"/>
    <s v="111328"/>
    <s v="       102630"/>
    <s v="PRISTUPNA TOČKA ARUBA AP-303"/>
    <x v="1"/>
    <s v="02.07.20"/>
    <s v="01.08.20"/>
    <n v="25"/>
    <n v="1"/>
    <n v="3579.38"/>
    <n v="372.85"/>
    <n v="3206.53"/>
    <n v="3579.38"/>
    <x v="1"/>
  </r>
  <r>
    <s v="       111329"/>
    <s v="111329"/>
    <s v="       102630"/>
    <s v="PRISTUPNA TOČKA ARUBA AP-303"/>
    <x v="1"/>
    <s v="02.07.20"/>
    <s v="01.08.20"/>
    <n v="25"/>
    <n v="1"/>
    <n v="3579.36"/>
    <n v="372.85"/>
    <n v="3206.51"/>
    <n v="3579.36"/>
    <x v="1"/>
  </r>
  <r>
    <s v="       111330"/>
    <s v="111330"/>
    <s v="       102624"/>
    <s v="RAČUNALO LENOVO V530S"/>
    <x v="2"/>
    <s v="16.07.20"/>
    <s v="01.08.20"/>
    <n v="25"/>
    <n v="1"/>
    <n v="5179.3"/>
    <n v="539.51"/>
    <n v="4639.79"/>
    <n v="5179.3"/>
    <x v="1"/>
  </r>
  <r>
    <s v="       111331"/>
    <s v="111331"/>
    <s v="       102624"/>
    <s v="RAČUNALO LENOVO V530S"/>
    <x v="2"/>
    <s v="16.07.20"/>
    <s v="01.08.20"/>
    <n v="25"/>
    <n v="1"/>
    <n v="5179.3"/>
    <n v="539.51"/>
    <n v="4639.79"/>
    <n v="5179.3"/>
    <x v="1"/>
  </r>
  <r>
    <s v="       111332"/>
    <s v="111332"/>
    <s v="       102628"/>
    <s v="MONITOR LENOVO P27Q"/>
    <x v="2"/>
    <s v="17.07.20"/>
    <s v="01.08.20"/>
    <n v="25"/>
    <n v="1"/>
    <n v="2725"/>
    <n v="283.85000000000002"/>
    <n v="2441.15"/>
    <n v="2725"/>
    <x v="1"/>
  </r>
  <r>
    <s v="       111333"/>
    <s v="111333"/>
    <s v="       102623"/>
    <s v="MONITOR LENOVO P270Q"/>
    <x v="2"/>
    <s v="17.07.20"/>
    <s v="01.08.20"/>
    <n v="25"/>
    <n v="1"/>
    <n v="2725"/>
    <n v="283.85000000000002"/>
    <n v="2441.15"/>
    <n v="2725"/>
    <x v="1"/>
  </r>
  <r>
    <s v="       111336"/>
    <s v="111336"/>
    <s v="       200700"/>
    <s v="PRIJENOSNO RAČUNALO"/>
    <x v="2"/>
    <s v="23.07.20"/>
    <s v="01.08.20"/>
    <n v="25"/>
    <n v="1"/>
    <n v="12240"/>
    <n v="1275"/>
    <n v="10965"/>
    <n v="12240"/>
    <x v="1"/>
  </r>
  <r>
    <s v="       111338"/>
    <s v="111338"/>
    <s v="       102632"/>
    <s v="PRIJENOSNO RAČUNALO LENOVO"/>
    <x v="2"/>
    <s v="30.07.20"/>
    <s v="01.08.20"/>
    <n v="25"/>
    <n v="1"/>
    <n v="12978.75"/>
    <n v="1351.95"/>
    <n v="11626.800000000001"/>
    <n v="12978.75"/>
    <x v="1"/>
  </r>
  <r>
    <s v="       111339"/>
    <s v="111339"/>
    <s v="       102622"/>
    <s v="RADNA STANICA AMD 3900X"/>
    <x v="1"/>
    <s v="26.08.20"/>
    <s v="01.09.20"/>
    <n v="25"/>
    <n v="1"/>
    <n v="23562.5"/>
    <n v="1963.54"/>
    <n v="21598.959999999999"/>
    <n v="23562.5"/>
    <x v="1"/>
  </r>
  <r>
    <s v="       111340"/>
    <s v="111340"/>
    <s v="       102622"/>
    <s v="RADNA STANICA AMD 3900X"/>
    <x v="1"/>
    <s v="26.08.20"/>
    <s v="01.09.20"/>
    <n v="25"/>
    <n v="1"/>
    <n v="23562.5"/>
    <n v="1963.54"/>
    <n v="21598.959999999999"/>
    <n v="23562.5"/>
    <x v="1"/>
  </r>
  <r>
    <s v="       111341"/>
    <s v="111341"/>
    <s v="       102633"/>
    <s v="RADNA STANICA"/>
    <x v="1"/>
    <s v="26.08.20"/>
    <s v="01.09.20"/>
    <n v="25"/>
    <n v="1"/>
    <n v="23562.5"/>
    <n v="1963.54"/>
    <n v="21598.959999999999"/>
    <n v="23562.5"/>
    <x v="1"/>
  </r>
  <r>
    <s v="       111342"/>
    <s v="111342"/>
    <s v="       102633"/>
    <s v="RADNA STANICA"/>
    <x v="1"/>
    <s v="31.08.20"/>
    <s v="01.09.20"/>
    <n v="25"/>
    <n v="1"/>
    <n v="5657.5"/>
    <n v="471.46000000000004"/>
    <n v="5186.04"/>
    <n v="5657.5"/>
    <x v="1"/>
  </r>
  <r>
    <s v="       111343"/>
    <s v="111343"/>
    <s v="       102634"/>
    <s v="ORMAR 90X45X223,2"/>
    <x v="0"/>
    <s v="04.08.20"/>
    <s v="01.09.20"/>
    <n v="12.5"/>
    <n v="1"/>
    <n v="2627.94"/>
    <n v="109.5"/>
    <n v="2518.44"/>
    <n v="2627.94"/>
    <x v="1"/>
  </r>
  <r>
    <s v="       111344"/>
    <s v="111344"/>
    <s v="       102635"/>
    <s v="STOL KONFERNCIJSKI"/>
    <x v="0"/>
    <s v="04.08.20"/>
    <s v="01.09.20"/>
    <n v="12.5"/>
    <n v="1"/>
    <n v="1267.94"/>
    <n v="52.83"/>
    <n v="1215.1100000000001"/>
    <n v="1267.94"/>
    <x v="1"/>
  </r>
  <r>
    <s v="       111345"/>
    <s v="111345"/>
    <s v="       102636"/>
    <s v="KALCIMETAR SCM"/>
    <x v="1"/>
    <s v="21.08.20"/>
    <s v="01.09.20"/>
    <n v="20"/>
    <n v="1"/>
    <n v="6838"/>
    <n v="455.87"/>
    <n v="6382.13"/>
    <n v="6838"/>
    <x v="1"/>
  </r>
  <r>
    <s v="       111346"/>
    <s v="111346"/>
    <s v="       102636"/>
    <s v="KALCIMETAR SCM"/>
    <x v="1"/>
    <s v="21.08.20"/>
    <s v="01.09.20"/>
    <n v="20"/>
    <n v="1"/>
    <n v="6838"/>
    <n v="455.87"/>
    <n v="6382.13"/>
    <n v="6838"/>
    <x v="1"/>
  </r>
  <r>
    <s v="       111347"/>
    <s v="111347"/>
    <s v="       102637"/>
    <s v="KALCIMETAR SCM"/>
    <x v="1"/>
    <s v="21.08.20"/>
    <s v="01.09.20"/>
    <n v="20"/>
    <n v="1"/>
    <n v="6838"/>
    <n v="455.87"/>
    <n v="6382.13"/>
    <n v="6838"/>
    <x v="1"/>
  </r>
  <r>
    <s v="       111348"/>
    <s v="111348"/>
    <s v="       102638"/>
    <s v="MAGNETNA MJEŠALICA IMR"/>
    <x v="1"/>
    <s v="21.08.20"/>
    <s v="01.09.20"/>
    <n v="20"/>
    <n v="1"/>
    <n v="3239.05"/>
    <n v="215.94"/>
    <n v="3023.11"/>
    <n v="3239.05"/>
    <x v="1"/>
  </r>
  <r>
    <s v="       111349"/>
    <s v="111349"/>
    <s v="       102639"/>
    <s v="MAGNETNA MJEŠALICA IMR"/>
    <x v="1"/>
    <s v="21.08.20"/>
    <s v="01.09.20"/>
    <n v="20"/>
    <n v="1"/>
    <n v="3239.05"/>
    <n v="215.94"/>
    <n v="3023.11"/>
    <n v="3239.05"/>
    <x v="1"/>
  </r>
  <r>
    <s v="       111350"/>
    <s v="111350"/>
    <s v="       102638"/>
    <s v="MAGNETNA MJEŠALICA IMR"/>
    <x v="1"/>
    <s v="21.08.20"/>
    <s v="01.09.20"/>
    <n v="20"/>
    <n v="1"/>
    <n v="3239.05"/>
    <n v="215.94"/>
    <n v="3023.11"/>
    <n v="3239.05"/>
    <x v="1"/>
  </r>
  <r>
    <s v="       111351"/>
    <s v="111351"/>
    <s v="       100675"/>
    <s v="MONITOR DELL"/>
    <x v="2"/>
    <s v="01.09.20"/>
    <s v="01.10.20"/>
    <n v="25"/>
    <n v="1"/>
    <n v="1217.5"/>
    <n v="76.09"/>
    <n v="1141.4100000000001"/>
    <n v="1217.5"/>
    <x v="1"/>
  </r>
  <r>
    <s v="       111352"/>
    <s v="111352"/>
    <s v="       100684"/>
    <s v="MONITOR DELL 24&quot; U2412M"/>
    <x v="2"/>
    <s v="02.09.20"/>
    <s v="01.10.20"/>
    <n v="25"/>
    <n v="1"/>
    <n v="1443.75"/>
    <n v="90.23"/>
    <n v="1353.52"/>
    <n v="1443.75"/>
    <x v="1"/>
  </r>
  <r>
    <s v="       111353"/>
    <s v="111353"/>
    <s v="       102640"/>
    <s v="PRIJENOSNO RAČUNALO DELL VOSTRO 5590"/>
    <x v="2"/>
    <s v="02.09.20"/>
    <s v="01.10.20"/>
    <n v="25"/>
    <n v="1"/>
    <n v="6405"/>
    <n v="400.31"/>
    <n v="6004.6900000000005"/>
    <n v="6405"/>
    <x v="1"/>
  </r>
  <r>
    <s v="       111354"/>
    <s v="111354"/>
    <s v="       102641"/>
    <s v="PRIJENOSNO RAČUNALO HP 1S7K5EA"/>
    <x v="2"/>
    <s v="31.08.20"/>
    <s v="01.09.20"/>
    <n v="25"/>
    <n v="1"/>
    <n v="10383"/>
    <n v="865.25"/>
    <n v="9517.75"/>
    <n v="10383"/>
    <x v="1"/>
  </r>
  <r>
    <s v="       111356"/>
    <s v="111356"/>
    <s v="       102643"/>
    <s v="MOBITEL SAMSUNG GALAXY S10"/>
    <x v="2"/>
    <s v="27.08.20"/>
    <s v="01.09.20"/>
    <n v="20"/>
    <n v="1"/>
    <n v="4311.0200000000004"/>
    <n v="287.40000000000003"/>
    <n v="4023.62"/>
    <n v="4311.0200000000004"/>
    <x v="1"/>
  </r>
  <r>
    <s v="       111357"/>
    <s v="111357"/>
    <s v="       102644"/>
    <s v="MOBITEL IPHONE 11 64GB"/>
    <x v="2"/>
    <s v="27.08.20"/>
    <s v="01.09.20"/>
    <n v="20"/>
    <n v="1"/>
    <n v="4703.0200000000004"/>
    <n v="313.53000000000003"/>
    <n v="4389.49"/>
    <n v="4703.0200000000004"/>
    <x v="1"/>
  </r>
  <r>
    <s v="       111358"/>
    <s v="111358"/>
    <s v="       102632"/>
    <s v="PRIJENOSNO RAČUNALO LENOVO"/>
    <x v="2"/>
    <s v="14.09.20"/>
    <s v="01.10.20"/>
    <n v="25"/>
    <n v="1"/>
    <n v="12240"/>
    <n v="765"/>
    <n v="11475"/>
    <n v="12240"/>
    <x v="1"/>
  </r>
  <r>
    <s v="       111359"/>
    <s v="111359"/>
    <s v="       102717"/>
    <s v="VODENA KUPELJ JBA12"/>
    <x v="1"/>
    <s v="04.09.20"/>
    <s v="01.10.20"/>
    <n v="20"/>
    <n v="1"/>
    <n v="5028.75"/>
    <n v="251.44"/>
    <n v="4777.3100000000004"/>
    <n v="5028.75"/>
    <x v="1"/>
  </r>
  <r>
    <s v="       111360"/>
    <s v="111360"/>
    <s v="       102645"/>
    <s v="MJEŠALICA ROTATOR 2"/>
    <x v="1"/>
    <s v="04.09.20"/>
    <s v="01.10.20"/>
    <n v="20"/>
    <n v="1"/>
    <n v="4837.5"/>
    <n v="241.88"/>
    <n v="4595.62"/>
    <n v="4837.5"/>
    <x v="1"/>
  </r>
  <r>
    <s v="       111361"/>
    <s v="111361"/>
    <s v="       102640"/>
    <s v="PRIJENOSNO RAČUNALO DELL VOSTRO 5590"/>
    <x v="2"/>
    <s v="16.09.20"/>
    <s v="01.10.20"/>
    <n v="25"/>
    <n v="1"/>
    <n v="6405"/>
    <n v="400.31"/>
    <n v="6004.6900000000005"/>
    <n v="6405"/>
    <x v="1"/>
  </r>
  <r>
    <s v="       111362"/>
    <s v="111362"/>
    <s v="       102640"/>
    <s v="PRIJENOSNO RAČUNALO DELL VOSTRO 5590"/>
    <x v="2"/>
    <s v="18.09.20"/>
    <s v="01.10.20"/>
    <n v="25"/>
    <n v="1"/>
    <n v="6405"/>
    <n v="400.31"/>
    <n v="6004.6900000000005"/>
    <n v="6405"/>
    <x v="1"/>
  </r>
  <r>
    <s v="       111363"/>
    <s v="111363"/>
    <s v="       102640"/>
    <s v="PRIJENOSNO RAČUNALO DELL VOSTRO 5590"/>
    <x v="2"/>
    <s v="23.09.20"/>
    <s v="01.10.20"/>
    <n v="25"/>
    <n v="1"/>
    <n v="6405"/>
    <n v="400.31"/>
    <n v="6004.6900000000005"/>
    <n v="6405"/>
    <x v="1"/>
  </r>
  <r>
    <s v="       111378"/>
    <s v="111378"/>
    <s v="       200704"/>
    <s v="STOLAC UREDSKI"/>
    <x v="0"/>
    <s v="17.09.20"/>
    <s v="01.10.20"/>
    <n v="12.5"/>
    <n v="1"/>
    <n v="1568"/>
    <n v="49"/>
    <n v="1519"/>
    <n v="1568"/>
    <x v="1"/>
  </r>
  <r>
    <s v="       111379"/>
    <s v="111379"/>
    <s v="       200705"/>
    <s v="MONITOR LENOVO 27&quot;"/>
    <x v="2"/>
    <s v="28.09.20"/>
    <s v="01.10.20"/>
    <n v="25"/>
    <n v="1"/>
    <n v="2725"/>
    <n v="170.31"/>
    <n v="2554.69"/>
    <n v="2725"/>
    <x v="1"/>
  </r>
  <r>
    <s v="       111382"/>
    <s v="111382"/>
    <s v="       200706"/>
    <s v="UREĐAJ ZA VOĐENJE ERVIDENCIJE IFACE702"/>
    <x v="1"/>
    <s v="24.09.20"/>
    <s v="01.10.20"/>
    <n v="20"/>
    <n v="1"/>
    <n v="4775"/>
    <n v="238.75"/>
    <n v="4536.25"/>
    <n v="4775"/>
    <x v="1"/>
  </r>
  <r>
    <s v="       111383"/>
    <s v="111383"/>
    <s v="       200707"/>
    <s v="MONITOR DELL 24&quot;"/>
    <x v="2"/>
    <s v="01.10.20"/>
    <s v="01.11.20"/>
    <n v="25"/>
    <n v="1"/>
    <n v="1217.5"/>
    <n v="50.730000000000004"/>
    <n v="1166.77"/>
    <n v="1217.5"/>
    <x v="1"/>
  </r>
  <r>
    <s v="       111384"/>
    <s v="111384"/>
    <s v="       200707"/>
    <s v="MONITOR DELL 24&quot;"/>
    <x v="2"/>
    <s v="01.10.20"/>
    <s v="01.11.20"/>
    <n v="25"/>
    <n v="1"/>
    <n v="1217.5"/>
    <n v="50.730000000000004"/>
    <n v="1166.77"/>
    <n v="1217.5"/>
    <x v="1"/>
  </r>
  <r>
    <s v="       111385"/>
    <s v="111385"/>
    <s v="       200704"/>
    <s v="STOLAC UREDSKI"/>
    <x v="0"/>
    <s v="16.09.20"/>
    <s v="01.10.20"/>
    <n v="12.5"/>
    <n v="1"/>
    <n v="1150.28"/>
    <n v="35.950000000000003"/>
    <n v="1114.33"/>
    <n v="1150.28"/>
    <x v="1"/>
  </r>
  <r>
    <s v="       111386"/>
    <s v="111386"/>
    <s v="       200708"/>
    <s v="STOLAC UREDSKI"/>
    <x v="0"/>
    <s v="16.09.20"/>
    <s v="01.10.20"/>
    <n v="12.5"/>
    <n v="1"/>
    <n v="1150.27"/>
    <n v="35.950000000000003"/>
    <n v="1114.32"/>
    <n v="1150.27"/>
    <x v="1"/>
  </r>
  <r>
    <s v="       111388"/>
    <s v="111388"/>
    <s v="       200710"/>
    <s v="STOLAC KONFERENCIJSKI"/>
    <x v="0"/>
    <s v="16.09.20"/>
    <s v="01.10.20"/>
    <n v="12.5"/>
    <n v="1"/>
    <n v="159"/>
    <n v="4.97"/>
    <n v="154.03"/>
    <n v="159"/>
    <x v="1"/>
  </r>
  <r>
    <s v="       111389"/>
    <s v="111389"/>
    <s v="       200711"/>
    <s v="STOLAC KONFERENCIJSKI"/>
    <x v="0"/>
    <s v="16.09.20"/>
    <s v="01.10.20"/>
    <n v="12.5"/>
    <n v="1"/>
    <n v="159"/>
    <n v="4.97"/>
    <n v="154.03"/>
    <n v="159"/>
    <x v="1"/>
  </r>
  <r>
    <s v="       111390"/>
    <s v="111390"/>
    <s v="       200712"/>
    <s v="STOLAC KONFERENCIJSKI"/>
    <x v="0"/>
    <s v="16.09.20"/>
    <s v="01.10.20"/>
    <n v="12.5"/>
    <n v="1"/>
    <n v="159"/>
    <n v="4.97"/>
    <n v="154.03"/>
    <n v="159"/>
    <x v="1"/>
  </r>
  <r>
    <s v="       111391"/>
    <s v="111391"/>
    <s v="       200713"/>
    <s v="STOLAC KONFERENCIJSKI"/>
    <x v="0"/>
    <s v="16.09.20"/>
    <s v="01.10.20"/>
    <n v="12.5"/>
    <n v="1"/>
    <n v="159"/>
    <n v="4.97"/>
    <n v="154.03"/>
    <n v="159"/>
    <x v="1"/>
  </r>
  <r>
    <s v="       111392"/>
    <s v="111392"/>
    <s v="       200714"/>
    <s v="STOLAC KONFERENCIJSKI"/>
    <x v="0"/>
    <s v="16.09.20"/>
    <s v="01.10.20"/>
    <n v="12.5"/>
    <n v="1"/>
    <n v="159"/>
    <n v="4.97"/>
    <n v="154.03"/>
    <n v="159"/>
    <x v="1"/>
  </r>
  <r>
    <s v="       111393"/>
    <s v="111393"/>
    <s v="       200715"/>
    <s v="STOLAC KONFERENCIJSKI"/>
    <x v="0"/>
    <s v="16.09.20"/>
    <s v="01.10.20"/>
    <n v="12.5"/>
    <n v="1"/>
    <n v="159"/>
    <n v="4.97"/>
    <n v="154.03"/>
    <n v="159"/>
    <x v="1"/>
  </r>
  <r>
    <s v="       111394"/>
    <s v="111394"/>
    <s v="       200716"/>
    <s v="STOLAC KONFERENCIJSKI"/>
    <x v="0"/>
    <s v="16.09.20"/>
    <s v="01.10.20"/>
    <n v="12.5"/>
    <n v="1"/>
    <n v="159"/>
    <n v="4.97"/>
    <n v="154.03"/>
    <n v="159"/>
    <x v="1"/>
  </r>
  <r>
    <s v="       111395"/>
    <s v="111395"/>
    <s v="       200717"/>
    <s v="STOLAC KONFERENCIJSKI"/>
    <x v="0"/>
    <s v="16.09.20"/>
    <s v="01.10.20"/>
    <n v="12.5"/>
    <n v="1"/>
    <n v="159"/>
    <n v="4.97"/>
    <n v="154.03"/>
    <n v="159"/>
    <x v="1"/>
  </r>
  <r>
    <s v="       111396"/>
    <s v="111396"/>
    <s v="       200718"/>
    <s v="STOLAC KONFERENCIJSKI"/>
    <x v="0"/>
    <s v="16.09.20"/>
    <s v="01.10.20"/>
    <n v="12.5"/>
    <n v="1"/>
    <n v="159"/>
    <n v="4.97"/>
    <n v="154.03"/>
    <n v="159"/>
    <x v="1"/>
  </r>
  <r>
    <s v="       111397"/>
    <s v="111397"/>
    <s v="       200719"/>
    <s v="STOLAC KONFERENCIJSKI"/>
    <x v="0"/>
    <s v="16.09.20"/>
    <s v="01.10.20"/>
    <n v="12.5"/>
    <n v="1"/>
    <n v="159"/>
    <n v="4.97"/>
    <n v="154.03"/>
    <n v="159"/>
    <x v="1"/>
  </r>
  <r>
    <s v="       111398"/>
    <s v="111398"/>
    <s v="       200720"/>
    <s v="STOLAC KONFERENCIJSKI"/>
    <x v="0"/>
    <s v="16.09.20"/>
    <s v="01.10.20"/>
    <n v="12.5"/>
    <n v="1"/>
    <n v="159"/>
    <n v="4.97"/>
    <n v="154.03"/>
    <n v="159"/>
    <x v="1"/>
  </r>
  <r>
    <s v="       111399"/>
    <s v="111399"/>
    <s v="       200721"/>
    <s v="STOLAC KONFERENCIJSKI"/>
    <x v="0"/>
    <s v="16.09.20"/>
    <s v="01.10.20"/>
    <n v="12.5"/>
    <n v="1"/>
    <n v="159"/>
    <n v="4.97"/>
    <n v="154.03"/>
    <n v="159"/>
    <x v="1"/>
  </r>
  <r>
    <s v="       111400"/>
    <s v="111400"/>
    <s v="       200722"/>
    <s v="STOLAC KONFERENCIJSKI"/>
    <x v="0"/>
    <s v="16.09.20"/>
    <s v="01.10.20"/>
    <n v="12.5"/>
    <n v="1"/>
    <n v="159"/>
    <n v="4.97"/>
    <n v="154.03"/>
    <n v="159"/>
    <x v="1"/>
  </r>
  <r>
    <s v="       111401"/>
    <s v="111401"/>
    <s v="       200723"/>
    <s v="STOLAC KONFERENCIJSKI"/>
    <x v="0"/>
    <s v="16.09.20"/>
    <s v="01.10.20"/>
    <n v="12.5"/>
    <n v="1"/>
    <n v="159"/>
    <n v="4.97"/>
    <n v="154.03"/>
    <n v="159"/>
    <x v="1"/>
  </r>
  <r>
    <s v="       111402"/>
    <s v="111402"/>
    <s v="       200724"/>
    <s v="STOLAC KONFERENCIJSKI"/>
    <x v="0"/>
    <s v="16.09.20"/>
    <s v="01.10.20"/>
    <n v="12.5"/>
    <n v="1"/>
    <n v="159"/>
    <n v="4.97"/>
    <n v="154.03"/>
    <n v="159"/>
    <x v="1"/>
  </r>
  <r>
    <s v="       111403"/>
    <s v="111403"/>
    <s v="       200725"/>
    <s v="STOLAC KONFERENCIJSKI"/>
    <x v="0"/>
    <s v="16.09.20"/>
    <s v="01.10.20"/>
    <n v="12.5"/>
    <n v="1"/>
    <n v="159"/>
    <n v="4.97"/>
    <n v="154.03"/>
    <n v="159"/>
    <x v="1"/>
  </r>
  <r>
    <s v="       111404"/>
    <s v="111404"/>
    <s v="       200726"/>
    <s v="STOLAC KONFERENCIJSKI"/>
    <x v="0"/>
    <s v="16.09.20"/>
    <s v="01.10.20"/>
    <n v="12.5"/>
    <n v="1"/>
    <n v="159"/>
    <n v="4.97"/>
    <n v="154.03"/>
    <n v="159"/>
    <x v="1"/>
  </r>
  <r>
    <s v="       111405"/>
    <s v="111405"/>
    <s v="       200727"/>
    <s v="STOLAC KONFERENCIJSKI"/>
    <x v="0"/>
    <s v="16.09.20"/>
    <s v="01.10.20"/>
    <n v="12.5"/>
    <n v="1"/>
    <n v="159"/>
    <n v="4.97"/>
    <n v="154.03"/>
    <n v="159"/>
    <x v="1"/>
  </r>
  <r>
    <s v="       111406"/>
    <s v="111406"/>
    <s v="       200728"/>
    <s v="STOLAC KONFERENCIJSKI"/>
    <x v="0"/>
    <s v="16.09.20"/>
    <s v="01.10.20"/>
    <n v="12.5"/>
    <n v="1"/>
    <n v="159"/>
    <n v="4.97"/>
    <n v="154.03"/>
    <n v="159"/>
    <x v="1"/>
  </r>
  <r>
    <s v="       111407"/>
    <s v="111407"/>
    <s v="       200729"/>
    <s v="STOLAC KONFERENCIJSKI"/>
    <x v="0"/>
    <s v="16.09.20"/>
    <s v="01.10.20"/>
    <n v="12.5"/>
    <n v="1"/>
    <n v="159"/>
    <n v="4.97"/>
    <n v="154.03"/>
    <n v="159"/>
    <x v="1"/>
  </r>
  <r>
    <s v="       111408"/>
    <s v="111408"/>
    <s v="       200730"/>
    <s v="STOLAC KONFERENCIJSKI"/>
    <x v="0"/>
    <s v="16.09.20"/>
    <s v="01.10.20"/>
    <n v="12.5"/>
    <n v="1"/>
    <n v="159"/>
    <n v="4.97"/>
    <n v="154.03"/>
    <n v="159"/>
    <x v="1"/>
  </r>
  <r>
    <s v="       111409"/>
    <s v="111409"/>
    <s v="       200731"/>
    <s v="STOLAC KONFERENCIJSKI"/>
    <x v="0"/>
    <s v="16.09.20"/>
    <s v="01.10.20"/>
    <n v="12.5"/>
    <n v="1"/>
    <n v="159"/>
    <n v="4.97"/>
    <n v="154.03"/>
    <n v="159"/>
    <x v="1"/>
  </r>
  <r>
    <s v="       111410"/>
    <s v="111410"/>
    <s v="       200732"/>
    <s v="STOLAC KONFERENCIJSKI"/>
    <x v="0"/>
    <s v="16.09.20"/>
    <s v="01.10.20"/>
    <n v="12.5"/>
    <n v="1"/>
    <n v="159"/>
    <n v="4.97"/>
    <n v="154.03"/>
    <n v="159"/>
    <x v="1"/>
  </r>
  <r>
    <s v="       111411"/>
    <s v="111411"/>
    <s v="       200733"/>
    <s v="STOLAC KONFERENCIJSKI"/>
    <x v="0"/>
    <s v="16.09.20"/>
    <s v="01.10.20"/>
    <n v="12.5"/>
    <n v="1"/>
    <n v="159"/>
    <n v="4.97"/>
    <n v="154.03"/>
    <n v="159"/>
    <x v="1"/>
  </r>
  <r>
    <s v="       111412"/>
    <s v="111412"/>
    <s v="       200734"/>
    <s v="STOLAC KONFERENCIJSKI"/>
    <x v="0"/>
    <s v="16.09.20"/>
    <s v="01.10.20"/>
    <n v="12.5"/>
    <n v="1"/>
    <n v="159"/>
    <n v="4.97"/>
    <n v="154.03"/>
    <n v="159"/>
    <x v="1"/>
  </r>
  <r>
    <s v="       111413"/>
    <s v="111413"/>
    <s v="       200735"/>
    <s v="STOLAC KONFERENCIJSKI"/>
    <x v="0"/>
    <s v="16.09.20"/>
    <s v="01.10.20"/>
    <n v="12.5"/>
    <n v="1"/>
    <n v="159"/>
    <n v="4.97"/>
    <n v="154.03"/>
    <n v="159"/>
    <x v="1"/>
  </r>
  <r>
    <s v="       111414"/>
    <s v="111414"/>
    <s v="       200736"/>
    <s v="STOLAC KONFERENCIJSKI"/>
    <x v="0"/>
    <s v="16.09.20"/>
    <s v="01.10.20"/>
    <n v="12.5"/>
    <n v="1"/>
    <n v="159"/>
    <n v="4.97"/>
    <n v="154.03"/>
    <n v="159"/>
    <x v="1"/>
  </r>
  <r>
    <s v="       111415"/>
    <s v="111415"/>
    <s v="       200737"/>
    <s v="STOLAC KONFERENCIJSKI"/>
    <x v="0"/>
    <s v="16.09.20"/>
    <s v="01.10.20"/>
    <n v="12.5"/>
    <n v="1"/>
    <n v="159"/>
    <n v="4.97"/>
    <n v="154.03"/>
    <n v="159"/>
    <x v="1"/>
  </r>
  <r>
    <s v="       111416"/>
    <s v="111416"/>
    <s v="       200738"/>
    <s v="STOLAC KONFERENCIJSKI"/>
    <x v="0"/>
    <s v="16.09.20"/>
    <s v="01.10.20"/>
    <n v="12.5"/>
    <n v="1"/>
    <n v="159"/>
    <n v="4.97"/>
    <n v="154.03"/>
    <n v="159"/>
    <x v="1"/>
  </r>
  <r>
    <s v="       111417"/>
    <s v="111417"/>
    <s v="       200739"/>
    <s v="STOLAC KONFERENCIJSKI"/>
    <x v="0"/>
    <s v="16.09.20"/>
    <s v="01.10.20"/>
    <n v="12.5"/>
    <n v="1"/>
    <n v="159"/>
    <n v="4.97"/>
    <n v="154.03"/>
    <n v="159"/>
    <x v="1"/>
  </r>
  <r>
    <s v="       111418"/>
    <s v="111418"/>
    <s v="       200740"/>
    <s v="STOLAC KONFERENCIJSKI"/>
    <x v="0"/>
    <s v="16.09.20"/>
    <s v="01.10.20"/>
    <n v="12.5"/>
    <n v="1"/>
    <n v="159"/>
    <n v="4.97"/>
    <n v="154.03"/>
    <n v="159"/>
    <x v="1"/>
  </r>
  <r>
    <s v="       111419"/>
    <s v="111419"/>
    <s v="       200741"/>
    <s v="STOLAC KONFERENCIJSKI"/>
    <x v="0"/>
    <s v="16.09.20"/>
    <s v="01.10.20"/>
    <n v="12.5"/>
    <n v="1"/>
    <n v="159"/>
    <n v="4.97"/>
    <n v="154.03"/>
    <n v="159"/>
    <x v="1"/>
  </r>
  <r>
    <s v="       111420"/>
    <s v="111420"/>
    <s v="       200742"/>
    <s v="STOLAC KONFERENCIJSKI"/>
    <x v="0"/>
    <s v="16.09.20"/>
    <s v="01.10.20"/>
    <n v="12.5"/>
    <n v="1"/>
    <n v="159"/>
    <n v="4.97"/>
    <n v="154.03"/>
    <n v="159"/>
    <x v="1"/>
  </r>
  <r>
    <s v="       111423"/>
    <s v="111423"/>
    <s v="       200704"/>
    <s v="STOLAC UREDSKI"/>
    <x v="0"/>
    <s v="14.01.20"/>
    <s v="01.02.20"/>
    <n v="12.5"/>
    <n v="1"/>
    <n v="1134"/>
    <n v="129.94"/>
    <n v="1004.0600000000001"/>
    <n v="1134"/>
    <x v="1"/>
  </r>
  <r>
    <s v="       111424"/>
    <s v="111424"/>
    <s v="       200745"/>
    <s v="SUŠIONIK UN 75"/>
    <x v="1"/>
    <s v="27.01.20"/>
    <s v="01.02.20"/>
    <n v="20"/>
    <n v="1"/>
    <n v="18869.09"/>
    <n v="3459.33"/>
    <n v="15409.76"/>
    <n v="18869.09"/>
    <x v="1"/>
  </r>
  <r>
    <s v="       111425"/>
    <s v="111425"/>
    <s v="       200746"/>
    <s v="PUMPA X-AM ZA DETEKTOR PLINA"/>
    <x v="1"/>
    <s v="23.01.20"/>
    <s v="01.02.20"/>
    <n v="20"/>
    <n v="1"/>
    <n v="3133.29"/>
    <n v="574.44000000000005"/>
    <n v="2558.85"/>
    <n v="3133.29"/>
    <x v="1"/>
  </r>
  <r>
    <s v="       111426"/>
    <s v="111426"/>
    <s v="       200747"/>
    <s v="PUMPA ZA ODRŽAVANJE STALNOG TLAKA"/>
    <x v="1"/>
    <s v="23.01.20"/>
    <s v="01.02.20"/>
    <n v="20"/>
    <n v="1"/>
    <n v="37063.9"/>
    <n v="6795.05"/>
    <n v="30268.850000000002"/>
    <n v="37063.9"/>
    <x v="1"/>
  </r>
  <r>
    <s v="       111427"/>
    <s v="111427"/>
    <s v="       200748"/>
    <s v="3D PRINTER I3 MK3S"/>
    <x v="2"/>
    <s v="24.01.20"/>
    <s v="01.02.20"/>
    <n v="25"/>
    <n v="1"/>
    <n v="9582.9"/>
    <n v="2196.08"/>
    <n v="7386.82"/>
    <n v="9582.9"/>
    <x v="1"/>
  </r>
  <r>
    <s v="       111428"/>
    <s v="111428"/>
    <s v="       200749"/>
    <s v="3D PRINTER SL1"/>
    <x v="2"/>
    <s v="24.01.20"/>
    <s v="01.02.20"/>
    <n v="25"/>
    <n v="1"/>
    <n v="17806.71"/>
    <n v="4080.7000000000003"/>
    <n v="13726.01"/>
    <n v="17806.71"/>
    <x v="1"/>
  </r>
  <r>
    <s v="       111429"/>
    <s v="111429"/>
    <s v="       200750"/>
    <s v="UREĐAJ ZA BUŠENJE UZORAKA"/>
    <x v="1"/>
    <s v="23.01.20"/>
    <s v="01.02.20"/>
    <n v="20"/>
    <n v="1"/>
    <n v="8279.18"/>
    <n v="1517.8500000000001"/>
    <n v="6761.33"/>
    <n v="8279.18"/>
    <x v="1"/>
  </r>
  <r>
    <s v="       111436"/>
    <s v="111436"/>
    <s v="       200756"/>
    <s v="GEIGEROV BROJAČ"/>
    <x v="1"/>
    <s v="01.10.20"/>
    <s v="01.11.20"/>
    <n v="20"/>
    <n v="1"/>
    <n v="3480.3"/>
    <n v="116.01"/>
    <n v="3364.29"/>
    <n v="3480.3"/>
    <x v="1"/>
  </r>
  <r>
    <s v="       111437"/>
    <s v="111437"/>
    <s v="       200759"/>
    <s v="MULTIFUNKCIJSKI SUSTAV ZA LOGIRANJE"/>
    <x v="1"/>
    <s v="10.04.20"/>
    <s v="01.05.20"/>
    <n v="20"/>
    <n v="1"/>
    <n v="38073.43"/>
    <n v="5076.46"/>
    <n v="32996.97"/>
    <n v="38073.43"/>
    <x v="1"/>
  </r>
  <r>
    <s v="       111438"/>
    <s v="111438"/>
    <s v="       200758"/>
    <s v="PRINTER HP LASER JET"/>
    <x v="2"/>
    <s v="28.04.20"/>
    <s v="01.05.20"/>
    <n v="25"/>
    <n v="1"/>
    <n v="1196.25"/>
    <n v="199.38"/>
    <n v="996.87"/>
    <n v="1196.25"/>
    <x v="1"/>
  </r>
  <r>
    <s v="       111439"/>
    <s v="111439"/>
    <s v="       200760"/>
    <s v="MOBITEL SAMSUNG GALAXY S10"/>
    <x v="2"/>
    <s v="15.05.20"/>
    <s v="01.06.20"/>
    <n v="20"/>
    <n v="1"/>
    <n v="4399"/>
    <n v="513.22"/>
    <n v="3885.78"/>
    <n v="4399"/>
    <x v="1"/>
  </r>
  <r>
    <s v="       111440"/>
    <s v="111440"/>
    <s v="       200761"/>
    <s v="GLODAĆI STOL NAGIBNI"/>
    <x v="0"/>
    <s v="29.05.20"/>
    <s v="01.06.20"/>
    <n v="20"/>
    <n v="1"/>
    <n v="20840.63"/>
    <n v="2431.41"/>
    <n v="18409.22"/>
    <n v="20840.63"/>
    <x v="1"/>
  </r>
  <r>
    <s v="       111444"/>
    <s v="111444"/>
    <s v="       102646"/>
    <s v="BIRETA ZA BOCU DIGITALNA"/>
    <x v="1"/>
    <s v="20.07.20"/>
    <s v="01.08.20"/>
    <n v="20"/>
    <n v="1"/>
    <n v="5850"/>
    <n v="487.5"/>
    <n v="5362.5"/>
    <n v="5850"/>
    <x v="1"/>
  </r>
  <r>
    <s v="       111445"/>
    <s v="111445"/>
    <s v="       102647"/>
    <s v="MAGNETSKA MJEŠALICA MSH-A"/>
    <x v="1"/>
    <s v="07.07.20"/>
    <s v="01.08.20"/>
    <n v="20"/>
    <n v="1"/>
    <n v="2149.08"/>
    <n v="179.09"/>
    <n v="1969.99"/>
    <n v="2149.08"/>
    <x v="1"/>
  </r>
  <r>
    <s v="       111446"/>
    <s v="111446"/>
    <s v="       102648"/>
    <s v="SOFTWARWE ANSYS ACADEMIC"/>
    <x v="3"/>
    <s v="17.02.20"/>
    <s v="01.03.20"/>
    <n v="25"/>
    <n v="1"/>
    <n v="77400"/>
    <n v="16125"/>
    <n v="61275"/>
    <n v="77400"/>
    <x v="1"/>
  </r>
  <r>
    <s v="       111447"/>
    <s v="111447"/>
    <s v="       102649"/>
    <s v="IZOLATOR ZVUKA ZA AO"/>
    <x v="1"/>
    <s v="31.07.20"/>
    <s v="01.08.20"/>
    <n v="20"/>
    <n v="1"/>
    <n v="6885.5"/>
    <n v="573.79"/>
    <n v="6311.71"/>
    <n v="6885.5"/>
    <x v="1"/>
  </r>
  <r>
    <s v="       111449"/>
    <s v="111449"/>
    <s v="       200766"/>
    <s v="MONITOR LENOVO &quot;27"/>
    <x v="2"/>
    <s v="08.10.20"/>
    <s v="01.11.20"/>
    <n v="25"/>
    <n v="1"/>
    <n v="2725"/>
    <n v="113.54"/>
    <n v="2611.46"/>
    <n v="2725"/>
    <x v="1"/>
  </r>
  <r>
    <s v="       111451"/>
    <s v="111451"/>
    <s v="       102625"/>
    <s v="PREKLOPNIK ARUBA"/>
    <x v="1"/>
    <s v="24.02.20"/>
    <s v="01.03.20"/>
    <n v="25"/>
    <n v="1"/>
    <n v="9763.75"/>
    <n v="2034.1100000000001"/>
    <n v="7729.64"/>
    <n v="9763.75"/>
    <x v="1"/>
  </r>
  <r>
    <s v="       111452"/>
    <s v="111452"/>
    <s v="       102650"/>
    <s v="PROJEKTOR LG PH150G"/>
    <x v="1"/>
    <s v="08.10.20"/>
    <s v="01.11.20"/>
    <n v="25"/>
    <n v="1"/>
    <n v="1519.2"/>
    <n v="63.300000000000004"/>
    <n v="1455.9"/>
    <n v="1519.2"/>
    <x v="1"/>
  </r>
  <r>
    <s v="       111453"/>
    <s v="111453"/>
    <s v="       102651"/>
    <s v="MONITOR LENVO 27&quot;"/>
    <x v="2"/>
    <s v="22.10.20"/>
    <s v="01.11.20"/>
    <n v="25"/>
    <n v="1"/>
    <n v="2725"/>
    <n v="113.54"/>
    <n v="2611.46"/>
    <n v="2725"/>
    <x v="1"/>
  </r>
  <r>
    <s v="       111454"/>
    <s v="111454"/>
    <s v="       102651"/>
    <s v="MONITOR LENVO 27&quot;"/>
    <x v="2"/>
    <s v="22.10.20"/>
    <s v="01.11.20"/>
    <n v="25"/>
    <n v="1"/>
    <n v="2725"/>
    <n v="113.54"/>
    <n v="2611.46"/>
    <n v="2725"/>
    <x v="1"/>
  </r>
  <r>
    <s v="       111455"/>
    <s v="111455"/>
    <s v="       100675"/>
    <s v="MONITOR DELL"/>
    <x v="2"/>
    <s v="22.10.20"/>
    <s v="01.11.20"/>
    <n v="25"/>
    <n v="1"/>
    <n v="1217.5"/>
    <n v="50.730000000000004"/>
    <n v="1166.77"/>
    <n v="1217.5"/>
    <x v="1"/>
  </r>
  <r>
    <s v="       111456"/>
    <s v="111456"/>
    <s v="       100675"/>
    <s v="MONITOR DELL"/>
    <x v="2"/>
    <s v="22.10.20"/>
    <s v="01.11.20"/>
    <n v="25"/>
    <n v="1"/>
    <n v="1217.5"/>
    <n v="50.730000000000004"/>
    <n v="1166.77"/>
    <n v="1217.5"/>
    <x v="1"/>
  </r>
  <r>
    <s v="       111457"/>
    <s v="111457"/>
    <s v="       102632"/>
    <s v="PRIJENOSNO RAČUNALO LENOVO"/>
    <x v="2"/>
    <s v="22.10.20"/>
    <s v="01.11.20"/>
    <n v="25"/>
    <n v="1"/>
    <n v="10780"/>
    <n v="449.17"/>
    <n v="10330.83"/>
    <n v="10780"/>
    <x v="1"/>
  </r>
  <r>
    <s v="       111459"/>
    <s v="111459"/>
    <s v="       102652"/>
    <s v="PRIJENOSNO RAČUNALO HP OMEN"/>
    <x v="2"/>
    <s v="21.10.20"/>
    <s v="01.11.20"/>
    <n v="25"/>
    <n v="1"/>
    <n v="14549.25"/>
    <n v="606.22"/>
    <n v="13943.03"/>
    <n v="14549.25"/>
    <x v="1"/>
  </r>
  <r>
    <s v="       111460"/>
    <s v="111460"/>
    <s v="       102653"/>
    <s v="SOFTWARE MIKROSOFT WINDOWS 10PRO"/>
    <x v="3"/>
    <s v="21.10.20"/>
    <s v="01.11.20"/>
    <n v="25"/>
    <n v="1"/>
    <n v="1315"/>
    <n v="54.79"/>
    <n v="1260.21"/>
    <n v="1315"/>
    <x v="1"/>
  </r>
  <r>
    <s v="       111461"/>
    <s v="111461"/>
    <s v="       102652"/>
    <s v="PRIJENOSNO RAČUNALO HP OMEN"/>
    <x v="2"/>
    <s v="21.10.20"/>
    <s v="01.11.20"/>
    <n v="25"/>
    <n v="1"/>
    <n v="13338.75"/>
    <n v="555.78"/>
    <n v="12782.970000000001"/>
    <n v="13338.75"/>
    <x v="1"/>
  </r>
  <r>
    <s v="       111462"/>
    <s v="111462"/>
    <s v="       102653"/>
    <s v="SOFTWARE MIKROSOFT WINDOWS 10PRO"/>
    <x v="3"/>
    <s v="21.10.20"/>
    <s v="01.11.20"/>
    <n v="25"/>
    <n v="1"/>
    <n v="1315"/>
    <n v="54.79"/>
    <n v="1260.21"/>
    <n v="1315"/>
    <x v="1"/>
  </r>
  <r>
    <s v="       111463"/>
    <s v="111463"/>
    <s v="       100679"/>
    <s v="MONITOR DELL 24&quot;"/>
    <x v="2"/>
    <s v="21.10.20"/>
    <s v="01.11.20"/>
    <n v="25"/>
    <n v="1"/>
    <n v="1648.75"/>
    <n v="68.7"/>
    <n v="1580.05"/>
    <n v="1648.75"/>
    <x v="1"/>
  </r>
  <r>
    <s v="       111464"/>
    <s v="111464"/>
    <s v="       200770"/>
    <s v="MONITOR DELL"/>
    <x v="2"/>
    <s v="22.10.20"/>
    <s v="01.11.20"/>
    <n v="25"/>
    <n v="1"/>
    <n v="1443.75"/>
    <n v="60.160000000000004"/>
    <n v="1383.59"/>
    <n v="1443.75"/>
    <x v="1"/>
  </r>
  <r>
    <s v="       111466"/>
    <s v="111466"/>
    <s v="       200769"/>
    <s v="PRIJENOSNO RAČUNALO VOSTRO 5590"/>
    <x v="2"/>
    <s v="26.10.20"/>
    <s v="01.11.20"/>
    <n v="25"/>
    <n v="1"/>
    <n v="6276.9000000000005"/>
    <n v="261.54000000000002"/>
    <n v="6015.36"/>
    <n v="6276.9000000000005"/>
    <x v="1"/>
  </r>
  <r>
    <s v="       111467"/>
    <s v="111467"/>
    <s v="       200769"/>
    <s v="PRIJENOSNO RAČUNALO VOSTRO 5590"/>
    <x v="2"/>
    <s v="26.10.20"/>
    <s v="01.11.20"/>
    <n v="25"/>
    <n v="1"/>
    <n v="6276.9000000000005"/>
    <n v="261.54000000000002"/>
    <n v="6015.36"/>
    <n v="6276.9000000000005"/>
    <x v="1"/>
  </r>
  <r>
    <s v="       111468"/>
    <s v="111468"/>
    <s v="       102700"/>
    <s v="KAMERA DIGITALNA SPORTSKA"/>
    <x v="1"/>
    <s v="12.10.20"/>
    <s v="01.11.20"/>
    <n v="20"/>
    <n v="1"/>
    <n v="3454.4"/>
    <n v="115.15"/>
    <n v="3339.25"/>
    <n v="3454.4"/>
    <x v="1"/>
  </r>
  <r>
    <s v="       111469"/>
    <s v="111469"/>
    <s v="       200772"/>
    <s v="VITRINA  43X16"/>
    <x v="0"/>
    <m/>
    <m/>
    <n v="12.5"/>
    <n v="1"/>
    <n v="598.4"/>
    <n v="0"/>
    <n v="598.4"/>
    <n v="598.4"/>
    <x v="1"/>
  </r>
  <r>
    <s v="       111479"/>
    <s v="111479"/>
    <s v="       200777"/>
    <s v="PRIJENOSNO RAČUNALO DELL VOSTRO 5590"/>
    <x v="2"/>
    <s v="26.10.20"/>
    <s v="01.11.20"/>
    <n v="25"/>
    <n v="1"/>
    <n v="6405"/>
    <n v="266.88"/>
    <n v="6138.12"/>
    <n v="6405"/>
    <x v="1"/>
  </r>
  <r>
    <s v="       111492"/>
    <s v="111492"/>
    <s v="       200782"/>
    <s v="RADNA STANICA ASUS"/>
    <x v="1"/>
    <s v="13.10.20"/>
    <s v="01.11.20"/>
    <n v="25"/>
    <n v="1"/>
    <n v="10429.210000000001"/>
    <n v="434.55"/>
    <n v="9994.66"/>
    <n v="10429.210000000001"/>
    <x v="1"/>
  </r>
  <r>
    <s v="       111500"/>
    <s v="111500"/>
    <s v="       200787"/>
    <s v="LASERSKI GRANULOMETAR MASTERSIZER 3000"/>
    <x v="1"/>
    <s v="28.09.20"/>
    <s v="01.10.20"/>
    <n v="20"/>
    <n v="1"/>
    <n v="696250"/>
    <n v="34812.5"/>
    <n v="661437.5"/>
    <n v="696250"/>
    <x v="1"/>
  </r>
  <r>
    <s v="       111502"/>
    <s v="111502"/>
    <s v="       102655"/>
    <s v="RADNA STANICA INTEL CORE I7"/>
    <x v="1"/>
    <s v="04.11.20"/>
    <s v="01.12.20"/>
    <n v="25"/>
    <n v="1"/>
    <n v="9943.75"/>
    <n v="207.16"/>
    <n v="9736.59"/>
    <n v="9943.75"/>
    <x v="1"/>
  </r>
  <r>
    <s v="       111503"/>
    <s v="111503"/>
    <s v="       102655"/>
    <s v="RADNA STANICA INTEL CORE I7"/>
    <x v="1"/>
    <s v="04.11.20"/>
    <s v="01.12.20"/>
    <n v="25"/>
    <n v="1"/>
    <n v="11568.75"/>
    <n v="241.02"/>
    <n v="11327.73"/>
    <n v="11568.75"/>
    <x v="1"/>
  </r>
  <r>
    <s v="       111504"/>
    <s v="111504"/>
    <s v="       102655"/>
    <s v="RADNA STANICA INTEL CORE I7"/>
    <x v="1"/>
    <s v="04.11.20"/>
    <s v="01.12.20"/>
    <n v="25"/>
    <n v="1"/>
    <n v="11568.75"/>
    <n v="241.02"/>
    <n v="11327.73"/>
    <n v="11568.75"/>
    <x v="1"/>
  </r>
  <r>
    <s v="       111505"/>
    <s v="111505"/>
    <s v="       102656"/>
    <s v="LICENCA TASK"/>
    <x v="3"/>
    <s v="10.11.20"/>
    <s v="01.12.20"/>
    <n v="25"/>
    <n v="1"/>
    <n v="173296.34"/>
    <n v="3610.34"/>
    <n v="169686"/>
    <n v="173296.34"/>
    <x v="1"/>
  </r>
  <r>
    <s v="       111507"/>
    <s v="111507"/>
    <s v="       102658"/>
    <s v="PRIJENOSNO RAČUNALO"/>
    <x v="2"/>
    <s v="13.11.20"/>
    <s v="01.12.20"/>
    <n v="25"/>
    <n v="1"/>
    <n v="12978.75"/>
    <n v="270.39"/>
    <n v="12708.36"/>
    <n v="12978.75"/>
    <x v="1"/>
  </r>
  <r>
    <s v="       111508"/>
    <s v="111508"/>
    <s v="       102196"/>
    <s v="STOLAC UREDSKI"/>
    <x v="0"/>
    <s v="31.10.20"/>
    <s v="01.11.20"/>
    <n v="12.5"/>
    <n v="1"/>
    <n v="650"/>
    <n v="13.540000000000001"/>
    <n v="636.46"/>
    <n v="650"/>
    <x v="1"/>
  </r>
  <r>
    <s v="       111515"/>
    <s v="111515"/>
    <s v="       102659"/>
    <s v="STOL RADNI 200X80X74"/>
    <x v="0"/>
    <s v="06.11.20"/>
    <s v="01.12.20"/>
    <n v="12.5"/>
    <n v="1"/>
    <n v="1269.6300000000001"/>
    <n v="13.23"/>
    <n v="1256.4000000000001"/>
    <n v="1269.6300000000001"/>
    <x v="1"/>
  </r>
  <r>
    <s v="       111516"/>
    <s v="111516"/>
    <s v="       100679"/>
    <s v="MONITOR DELL 24&quot;"/>
    <x v="2"/>
    <s v="29.10.20"/>
    <s v="01.11.20"/>
    <n v="25"/>
    <n v="1"/>
    <n v="1127.6100000000001"/>
    <n v="46.980000000000004"/>
    <n v="1080.6300000000001"/>
    <n v="1127.6100000000001"/>
    <x v="1"/>
  </r>
  <r>
    <s v="       111522"/>
    <s v="111522"/>
    <s v="       102661"/>
    <s v="PUMPA ZA VODU 12V"/>
    <x v="1"/>
    <s v="10.11.20"/>
    <s v="01.12.20"/>
    <n v="20"/>
    <n v="1"/>
    <n v="906.39"/>
    <n v="15.11"/>
    <n v="891.28"/>
    <n v="906.39"/>
    <x v="1"/>
  </r>
  <r>
    <s v="       111523"/>
    <s v="111523"/>
    <s v="       102662"/>
    <s v="PUMPA ZA VODU 12V"/>
    <x v="1"/>
    <s v="10.11.20"/>
    <s v="01.12.20"/>
    <n v="20"/>
    <n v="1"/>
    <n v="906.39"/>
    <n v="15.11"/>
    <n v="891.28"/>
    <n v="906.39"/>
    <x v="1"/>
  </r>
  <r>
    <s v="       111524"/>
    <s v="111524"/>
    <s v="       102662"/>
    <s v="PUMPA ZA VODU 12V"/>
    <x v="1"/>
    <s v="10.11.20"/>
    <s v="01.12.20"/>
    <n v="20"/>
    <n v="1"/>
    <n v="906.38"/>
    <n v="15.11"/>
    <n v="891.27"/>
    <n v="906.38"/>
    <x v="1"/>
  </r>
  <r>
    <s v="       111525"/>
    <s v="111525"/>
    <s v="       102663"/>
    <s v="DRON MINI FLY"/>
    <x v="1"/>
    <s v="11.11.20"/>
    <s v="01.12.20"/>
    <n v="20"/>
    <n v="1"/>
    <n v="3727.9"/>
    <n v="62.13"/>
    <n v="3665.77"/>
    <n v="3727.9"/>
    <x v="1"/>
  </r>
  <r>
    <s v="       111526"/>
    <s v="111526"/>
    <s v="       102664"/>
    <s v="DETEKTOR  MJERENJA KONCENTRACIJE RADONA"/>
    <x v="1"/>
    <s v="29.10.20"/>
    <s v="01.11.20"/>
    <n v="50"/>
    <n v="1"/>
    <n v="114659.73"/>
    <n v="9554.98"/>
    <n v="105104.75"/>
    <n v="114659.73"/>
    <x v="1"/>
  </r>
  <r>
    <s v="       111527"/>
    <s v="111527"/>
    <s v="       102665"/>
    <s v="SET ZA MODELIRANJE INŽENJER. INSTRUKCIJA"/>
    <x v="1"/>
    <s v="11.11.20"/>
    <s v="01.12.20"/>
    <n v="20"/>
    <n v="1"/>
    <n v="1074.23"/>
    <n v="17.900000000000002"/>
    <n v="1056.33"/>
    <n v="1074.23"/>
    <x v="1"/>
  </r>
  <r>
    <s v="       111528"/>
    <s v="111528"/>
    <s v="       102666"/>
    <s v="STOLAC RASKLOPNI"/>
    <x v="0"/>
    <s v="10.07.20"/>
    <s v="01.08.20"/>
    <n v="12.5"/>
    <n v="1"/>
    <n v="800.1"/>
    <n v="41.67"/>
    <n v="758.43000000000006"/>
    <n v="800.1"/>
    <x v="1"/>
  </r>
  <r>
    <s v="       111529"/>
    <s v="111529"/>
    <s v="       102666"/>
    <s v="STOLAC RASKLOPNI"/>
    <x v="0"/>
    <s v="10.07.20"/>
    <s v="01.08.20"/>
    <n v="12.5"/>
    <n v="1"/>
    <n v="800.1"/>
    <n v="41.67"/>
    <n v="758.43000000000006"/>
    <n v="800.1"/>
    <x v="1"/>
  </r>
  <r>
    <s v="       111538"/>
    <s v="111538"/>
    <s v="       102702"/>
    <s v="SLANA KOMORA ZA KOROZIJSKA ISPITIVANJA"/>
    <x v="1"/>
    <s v="02.01.20"/>
    <s v="01.02.20"/>
    <n v="20"/>
    <n v="1"/>
    <n v="9367.64"/>
    <n v="1717.4"/>
    <n v="7650.24"/>
    <n v="9367.64"/>
    <x v="1"/>
  </r>
  <r>
    <s v="       111539"/>
    <s v="111539"/>
    <s v="       102718"/>
    <s v="SUDOPER LAB."/>
    <x v="1"/>
    <s v="05.11.20"/>
    <s v="01.12.20"/>
    <n v="20"/>
    <n v="1"/>
    <n v="896.7"/>
    <n v="14.950000000000001"/>
    <n v="881.75"/>
    <n v="896.7"/>
    <x v="1"/>
  </r>
  <r>
    <s v="       111540"/>
    <s v="111540"/>
    <s v="       102668"/>
    <s v="FOTOAPARAT DIGITALN CANON EOS 2000"/>
    <x v="1"/>
    <s v="27.11.20"/>
    <s v="01.12.20"/>
    <n v="20"/>
    <n v="1"/>
    <n v="2750"/>
    <n v="45.83"/>
    <n v="2704.17"/>
    <n v="2750"/>
    <x v="1"/>
  </r>
  <r>
    <s v="       111541"/>
    <s v="111541"/>
    <s v="       102669"/>
    <s v="DIKTAFON ZOOM H8"/>
    <x v="1"/>
    <s v="06.11.20"/>
    <s v="01.12.20"/>
    <n v="20"/>
    <n v="1"/>
    <n v="3522"/>
    <n v="58.7"/>
    <n v="3463.3"/>
    <n v="3522"/>
    <x v="1"/>
  </r>
  <r>
    <s v="       111542"/>
    <s v="111542"/>
    <s v="       102670"/>
    <s v="OCULUS QUEST 2"/>
    <x v="1"/>
    <s v="05.11.20"/>
    <s v="01.12.20"/>
    <n v="20"/>
    <n v="1"/>
    <n v="4499"/>
    <n v="74.98"/>
    <n v="4424.0200000000004"/>
    <n v="4499"/>
    <x v="1"/>
  </r>
  <r>
    <s v="       111554"/>
    <s v="111554"/>
    <s v="       200800"/>
    <s v="GRAFIČKI TABLET WACOM CINTING 16"/>
    <x v="2"/>
    <s v="07.10.20"/>
    <s v="01.11.20"/>
    <n v="25"/>
    <n v="1"/>
    <n v="4499"/>
    <n v="187.46"/>
    <n v="4311.54"/>
    <n v="4499"/>
    <x v="1"/>
  </r>
  <r>
    <s v="       111556"/>
    <s v="111556"/>
    <s v="       102671"/>
    <s v="TABLET APPLE 11&quot;"/>
    <x v="2"/>
    <s v="24.11.20"/>
    <s v="01.12.20"/>
    <n v="25"/>
    <n v="1"/>
    <n v="6616.72"/>
    <n v="137.85"/>
    <n v="6478.87"/>
    <n v="6616.72"/>
    <x v="1"/>
  </r>
  <r>
    <s v="       111557"/>
    <s v="111557"/>
    <s v="       102671"/>
    <s v="TABLET APPLE 11&quot;"/>
    <x v="2"/>
    <s v="24.11.20"/>
    <s v="01.12.20"/>
    <n v="25"/>
    <n v="1"/>
    <n v="6616.72"/>
    <n v="137.85"/>
    <n v="6478.87"/>
    <n v="6616.72"/>
    <x v="1"/>
  </r>
  <r>
    <s v="       111558"/>
    <s v="111558"/>
    <s v="       102671"/>
    <s v="TABLET APPLE 11&quot;"/>
    <x v="2"/>
    <s v="24.11.20"/>
    <s v="01.12.20"/>
    <n v="25"/>
    <n v="1"/>
    <n v="6616.72"/>
    <n v="137.85"/>
    <n v="6478.87"/>
    <n v="6616.72"/>
    <x v="1"/>
  </r>
  <r>
    <s v="       111559"/>
    <s v="111559"/>
    <s v="       102671"/>
    <s v="TABLET APPLE 11&quot;"/>
    <x v="2"/>
    <s v="24.11.20"/>
    <s v="01.12.20"/>
    <n v="25"/>
    <n v="1"/>
    <n v="6616.72"/>
    <n v="137.85"/>
    <n v="6478.87"/>
    <n v="6616.72"/>
    <x v="1"/>
  </r>
  <r>
    <s v="       111560"/>
    <s v="111560"/>
    <s v="       102672"/>
    <s v="TABLET APPLE 11&quot;"/>
    <x v="2"/>
    <s v="24.11.20"/>
    <s v="01.12.20"/>
    <n v="25"/>
    <n v="1"/>
    <n v="6616.72"/>
    <n v="137.85"/>
    <n v="6478.87"/>
    <n v="6616.72"/>
    <x v="1"/>
  </r>
  <r>
    <s v="       111561"/>
    <s v="111561"/>
    <s v="       102671"/>
    <s v="TABLET APPLE 11&quot;"/>
    <x v="2"/>
    <s v="24.11.20"/>
    <s v="01.12.20"/>
    <n v="25"/>
    <n v="1"/>
    <n v="6616.72"/>
    <n v="137.85"/>
    <n v="6478.87"/>
    <n v="6616.72"/>
    <x v="1"/>
  </r>
  <r>
    <s v="       111562"/>
    <s v="111562"/>
    <s v="       102671"/>
    <s v="TABLET APPLE 11&quot;"/>
    <x v="2"/>
    <s v="24.11.20"/>
    <s v="01.12.20"/>
    <n v="25"/>
    <n v="1"/>
    <n v="6616.72"/>
    <n v="137.85"/>
    <n v="6478.87"/>
    <n v="6616.72"/>
    <x v="1"/>
  </r>
  <r>
    <s v="       111563"/>
    <s v="111563"/>
    <s v="       102671"/>
    <s v="TABLET APPLE 11&quot;"/>
    <x v="2"/>
    <s v="24.11.20"/>
    <s v="01.12.20"/>
    <n v="25"/>
    <n v="1"/>
    <n v="6616.72"/>
    <n v="137.85"/>
    <n v="6478.87"/>
    <n v="6616.72"/>
    <x v="1"/>
  </r>
  <r>
    <s v="       111564"/>
    <s v="111564"/>
    <s v="       102671"/>
    <s v="TABLET APPLE 11&quot;"/>
    <x v="2"/>
    <s v="24.11.20"/>
    <s v="01.12.20"/>
    <n v="25"/>
    <n v="1"/>
    <n v="6616.72"/>
    <n v="137.85"/>
    <n v="6478.87"/>
    <n v="6616.72"/>
    <x v="1"/>
  </r>
  <r>
    <s v="       111565"/>
    <s v="111565"/>
    <s v="       102673"/>
    <s v="TABLET APPLE 11&quot;"/>
    <x v="2"/>
    <s v="24.11.20"/>
    <s v="01.12.20"/>
    <n v="25"/>
    <n v="1"/>
    <n v="6616.72"/>
    <n v="137.85"/>
    <n v="6478.87"/>
    <n v="6616.72"/>
    <x v="1"/>
  </r>
  <r>
    <s v="       111566"/>
    <s v="111566"/>
    <s v="       102674"/>
    <s v="TABLET APPLE 11&quot;"/>
    <x v="2"/>
    <s v="24.11.20"/>
    <s v="01.12.20"/>
    <n v="25"/>
    <n v="1"/>
    <n v="6616.72"/>
    <n v="137.85"/>
    <n v="6478.87"/>
    <n v="6616.72"/>
    <x v="1"/>
  </r>
  <r>
    <s v="       111567"/>
    <s v="111567"/>
    <s v="       102671"/>
    <s v="TABLET APPLE 11&quot;"/>
    <x v="2"/>
    <s v="24.11.20"/>
    <s v="01.12.20"/>
    <n v="25"/>
    <n v="1"/>
    <n v="6616.72"/>
    <n v="137.85"/>
    <n v="6478.87"/>
    <n v="6616.72"/>
    <x v="1"/>
  </r>
  <r>
    <s v="       111568"/>
    <s v="111568"/>
    <s v="       102675"/>
    <s v="STOL S METALNOM KONSTRUKCIJOM"/>
    <x v="0"/>
    <s v="30.11.20"/>
    <s v="01.12.20"/>
    <n v="12.5"/>
    <n v="1"/>
    <n v="5047"/>
    <n v="52.57"/>
    <n v="4994.43"/>
    <n v="5047"/>
    <x v="1"/>
  </r>
  <r>
    <s v="       111569"/>
    <s v="111569"/>
    <s v="       102676"/>
    <s v="TABLET APPLE 12,9&quot;"/>
    <x v="2"/>
    <s v="27.11.20"/>
    <s v="01.12.20"/>
    <n v="25"/>
    <n v="1"/>
    <n v="8432.1"/>
    <n v="175.67000000000002"/>
    <n v="8256.43"/>
    <n v="8432.1"/>
    <x v="1"/>
  </r>
  <r>
    <s v="       111570"/>
    <s v="111570"/>
    <s v="       102677"/>
    <s v="UREĐAJ ZA ISPITIVANJE STIJENA TIME5100"/>
    <x v="1"/>
    <s v="24.01.20"/>
    <s v="01.02.20"/>
    <n v="20"/>
    <n v="1"/>
    <n v="5275.84"/>
    <n v="967.24"/>
    <n v="4308.6000000000004"/>
    <n v="5275.84"/>
    <x v="1"/>
  </r>
  <r>
    <s v="       111571"/>
    <s v="111571"/>
    <s v="       102678"/>
    <s v="OPREMA ZA EDUKATIVNE SVRHE"/>
    <x v="1"/>
    <s v="25.05.20"/>
    <s v="01.06.20"/>
    <n v="20"/>
    <n v="1"/>
    <n v="19125"/>
    <n v="2231.25"/>
    <n v="16893.75"/>
    <n v="19125"/>
    <x v="1"/>
  </r>
  <r>
    <s v="       111575"/>
    <s v="111575"/>
    <s v="       102679"/>
    <s v="RADNA STANICA INTEL XEON W-2245"/>
    <x v="1"/>
    <s v="03.12.20"/>
    <s v="01.01.21"/>
    <n v="25"/>
    <n v="1"/>
    <n v="42300"/>
    <n v="0"/>
    <n v="42300"/>
    <n v="42300"/>
    <x v="1"/>
  </r>
  <r>
    <s v="       111576"/>
    <s v="111576"/>
    <s v="       102195"/>
    <s v="STOLAC UREDSKI"/>
    <x v="0"/>
    <s v="27.10.20"/>
    <s v="01.11.20"/>
    <n v="12.5"/>
    <n v="1"/>
    <n v="1699"/>
    <n v="35.4"/>
    <n v="1663.6000000000001"/>
    <n v="1699"/>
    <x v="1"/>
  </r>
  <r>
    <s v="       111578"/>
    <s v="111578"/>
    <s v="       102680"/>
    <s v="TELEFON YEALNIK"/>
    <x v="1"/>
    <s v="05.11.20"/>
    <s v="01.12.20"/>
    <n v="20"/>
    <n v="1"/>
    <n v="620"/>
    <n v="10.33"/>
    <n v="609.66999999999996"/>
    <n v="620"/>
    <x v="1"/>
  </r>
  <r>
    <s v="       111579"/>
    <s v="111579"/>
    <s v="       102680"/>
    <s v="TELEFON YEALNIK"/>
    <x v="1"/>
    <s v="05.11.20"/>
    <s v="01.12.20"/>
    <n v="20"/>
    <n v="1"/>
    <n v="620"/>
    <n v="10.33"/>
    <n v="609.66999999999996"/>
    <n v="620"/>
    <x v="1"/>
  </r>
  <r>
    <s v="       111580"/>
    <s v="111580"/>
    <s v="       102681"/>
    <s v="TELEFON YEALNIK"/>
    <x v="1"/>
    <s v="05.11.20"/>
    <s v="01.12.20"/>
    <n v="20"/>
    <n v="1"/>
    <n v="620"/>
    <n v="10.33"/>
    <n v="609.66999999999996"/>
    <n v="620"/>
    <x v="1"/>
  </r>
  <r>
    <s v="       111581"/>
    <s v="111581"/>
    <s v="       102680"/>
    <s v="TELEFON YEALNIK"/>
    <x v="1"/>
    <s v="05.11.20"/>
    <s v="01.12.20"/>
    <n v="20"/>
    <n v="1"/>
    <n v="620"/>
    <n v="10.33"/>
    <n v="609.66999999999996"/>
    <n v="620"/>
    <x v="1"/>
  </r>
  <r>
    <s v="       111582"/>
    <s v="111582"/>
    <s v="       102682"/>
    <s v="TELEFON YEALNIK"/>
    <x v="1"/>
    <s v="05.11.20"/>
    <s v="01.12.20"/>
    <n v="20"/>
    <n v="1"/>
    <n v="620"/>
    <n v="10.33"/>
    <n v="609.66999999999996"/>
    <n v="620"/>
    <x v="1"/>
  </r>
  <r>
    <s v="       111583"/>
    <s v="111583"/>
    <s v="       102680"/>
    <s v="TELEFON YEALNIK"/>
    <x v="1"/>
    <s v="05.11.20"/>
    <s v="01.12.20"/>
    <n v="20"/>
    <n v="1"/>
    <n v="620"/>
    <n v="10.33"/>
    <n v="609.66999999999996"/>
    <n v="620"/>
    <x v="1"/>
  </r>
  <r>
    <s v="       111584"/>
    <s v="111584"/>
    <s v="       102680"/>
    <s v="TELEFON YEALNIK"/>
    <x v="1"/>
    <s v="05.11.20"/>
    <s v="01.12.20"/>
    <n v="20"/>
    <n v="1"/>
    <n v="620"/>
    <n v="10.33"/>
    <n v="609.66999999999996"/>
    <n v="620"/>
    <x v="1"/>
  </r>
  <r>
    <s v="       111585"/>
    <s v="111585"/>
    <s v="       102680"/>
    <s v="TELEFON YEALNIK"/>
    <x v="1"/>
    <s v="05.11.20"/>
    <s v="01.12.20"/>
    <n v="20"/>
    <n v="1"/>
    <n v="620"/>
    <n v="10.33"/>
    <n v="609.66999999999996"/>
    <n v="620"/>
    <x v="1"/>
  </r>
  <r>
    <s v="       111586"/>
    <s v="111586"/>
    <s v="       102680"/>
    <s v="TELEFON YEALNIK"/>
    <x v="1"/>
    <s v="05.11.20"/>
    <s v="01.12.20"/>
    <n v="20"/>
    <n v="1"/>
    <n v="620"/>
    <n v="10.33"/>
    <n v="609.66999999999996"/>
    <n v="620"/>
    <x v="1"/>
  </r>
  <r>
    <s v="       111587"/>
    <s v="111587"/>
    <s v="       102680"/>
    <s v="TELEFON YEALNIK"/>
    <x v="1"/>
    <s v="05.11.20"/>
    <s v="01.12.20"/>
    <n v="20"/>
    <n v="1"/>
    <n v="620"/>
    <n v="10.33"/>
    <n v="609.66999999999996"/>
    <n v="620"/>
    <x v="1"/>
  </r>
  <r>
    <s v="       111594"/>
    <s v="111594"/>
    <s v="       102683"/>
    <s v="UREĐAJ ZA ISPITIVANJE DETONATORSKE BRZIN"/>
    <x v="1"/>
    <s v="21.11.20"/>
    <s v="01.12.20"/>
    <n v="20"/>
    <n v="1"/>
    <n v="54713.4"/>
    <n v="911.89"/>
    <n v="53801.51"/>
    <n v="54713.4"/>
    <x v="1"/>
  </r>
  <r>
    <s v="       111595"/>
    <s v="111595"/>
    <s v="       102684"/>
    <s v="UREĐAJ ZA ISPITIVANJE DETONATORSKE BRZIN"/>
    <x v="1"/>
    <s v="30.09.20"/>
    <s v="01.10.20"/>
    <n v="20"/>
    <n v="1"/>
    <n v="16187.48"/>
    <n v="809.37"/>
    <n v="15378.11"/>
    <n v="16187.48"/>
    <x v="1"/>
  </r>
  <r>
    <s v="       111596"/>
    <s v="111596"/>
    <s v="       102686"/>
    <s v="GEOFIZIČKI UREĐAJ Z AMJERENJE ZRAČENJA"/>
    <x v="2"/>
    <s v="14.09.20"/>
    <s v="01.10.20"/>
    <n v="50"/>
    <n v="1"/>
    <n v="106275"/>
    <n v="13284.380000000001"/>
    <n v="92990.62"/>
    <n v="106275"/>
    <x v="1"/>
  </r>
  <r>
    <s v="       111597"/>
    <s v="111597"/>
    <s v="       102687"/>
    <s v="LOGER ONS-U24-001"/>
    <x v="1"/>
    <s v="27.08.20"/>
    <s v="01.09.20"/>
    <n v="20"/>
    <n v="1"/>
    <n v="7053.93"/>
    <n v="470.26"/>
    <n v="6583.67"/>
    <n v="7053.93"/>
    <x v="1"/>
  </r>
  <r>
    <s v="       111600"/>
    <s v="111600"/>
    <s v="       102688"/>
    <s v="SOFTWARE ZA EVIDENCIJU RADNOG VREMENA"/>
    <x v="3"/>
    <s v="24.09.20"/>
    <s v="01.10.20"/>
    <n v="25"/>
    <n v="1"/>
    <n v="8414"/>
    <n v="525.88"/>
    <n v="7888.12"/>
    <n v="8414"/>
    <x v="1"/>
  </r>
  <r>
    <s v="       111602"/>
    <s v="111602"/>
    <s v="       102689"/>
    <s v="VIDEO KAMERA SJCAM SJ6"/>
    <x v="2"/>
    <s v="07.12.20"/>
    <s v="01.01.21"/>
    <n v="20"/>
    <n v="1"/>
    <n v="1349"/>
    <n v="0"/>
    <n v="1349"/>
    <n v="1349"/>
    <x v="1"/>
  </r>
  <r>
    <s v="       111623"/>
    <s v="111623"/>
    <s v="       102690"/>
    <s v="NAVIGACIJSKI UREĐAJ MONTANA 750I"/>
    <x v="1"/>
    <s v="30.09.20"/>
    <s v="01.10.20"/>
    <n v="20"/>
    <n v="1"/>
    <n v="6300"/>
    <n v="315"/>
    <n v="5985"/>
    <n v="6300"/>
    <x v="1"/>
  </r>
  <r>
    <s v="       111624"/>
    <s v="111624"/>
    <s v="       102691"/>
    <s v="FLUKE UREĐAJ ZA ISPITIVANJE IZOLACIJE"/>
    <x v="1"/>
    <s v="04.12.20"/>
    <s v="01.01.21"/>
    <n v="20"/>
    <n v="1"/>
    <n v="13490.880000000001"/>
    <n v="0"/>
    <n v="13490.880000000001"/>
    <n v="13490.880000000001"/>
    <x v="1"/>
  </r>
  <r>
    <s v="       111625"/>
    <s v="111625"/>
    <s v="       200823"/>
    <s v="MAGNETNA MJEŠALICA ECOSTIR"/>
    <x v="1"/>
    <s v="07.12.20"/>
    <s v="01.01.21"/>
    <n v="20"/>
    <n v="1"/>
    <n v="514.84"/>
    <n v="0"/>
    <n v="514.84"/>
    <n v="514.84"/>
    <x v="1"/>
  </r>
  <r>
    <s v="       111626"/>
    <s v="111626"/>
    <s v="       200823"/>
    <s v="MAGNETNA MJEŠALICA ECOSTIR"/>
    <x v="1"/>
    <s v="07.12.20"/>
    <s v="01.01.21"/>
    <n v="20"/>
    <n v="1"/>
    <n v="514.84"/>
    <n v="0"/>
    <n v="514.84"/>
    <n v="514.84"/>
    <x v="1"/>
  </r>
  <r>
    <s v="       111627"/>
    <s v="111627"/>
    <s v="       200823"/>
    <s v="MAGNETNA MJEŠALICA ECOSTIR"/>
    <x v="1"/>
    <s v="07.12.20"/>
    <s v="01.01.21"/>
    <n v="20"/>
    <n v="1"/>
    <n v="514.83000000000004"/>
    <n v="0"/>
    <n v="514.83000000000004"/>
    <n v="514.83000000000004"/>
    <x v="1"/>
  </r>
  <r>
    <s v="       111629"/>
    <s v="111629"/>
    <s v="       102692"/>
    <s v="DEIONIZATOR"/>
    <x v="1"/>
    <s v="16.11.20"/>
    <s v="01.12.20"/>
    <n v="20"/>
    <n v="1"/>
    <n v="10625"/>
    <n v="177.08"/>
    <n v="10447.92"/>
    <n v="10625"/>
    <x v="1"/>
  </r>
  <r>
    <s v="       111631"/>
    <s v="111631"/>
    <s v="       102631"/>
    <s v="BUŠILICA ZA PRIDOBIVANJE JEZGARA"/>
    <x v="1"/>
    <s v="03.07.20"/>
    <m/>
    <n v="50"/>
    <n v="1"/>
    <n v="32653.45"/>
    <n v="0"/>
    <n v="32653.45"/>
    <n v="32653.45"/>
    <x v="1"/>
  </r>
  <r>
    <s v="       111634"/>
    <s v="111634"/>
    <s v="       200771"/>
    <s v="KAMERA DIGITALNA  GOPRO HERO9"/>
    <x v="1"/>
    <s v="07.10.20"/>
    <s v="01.11.20"/>
    <n v="20"/>
    <n v="1"/>
    <n v="3038.4"/>
    <n v="101.28"/>
    <n v="2937.12"/>
    <n v="3038.4"/>
    <x v="1"/>
  </r>
  <r>
    <s v="       111638"/>
    <s v="111638"/>
    <s v="       102693"/>
    <s v="MJERNI PRETVORNIK ZA LAORATORIJ WIKA"/>
    <x v="1"/>
    <s v="11.12.20"/>
    <s v="01.01.21"/>
    <n v="20"/>
    <n v="1"/>
    <n v="19089.060000000001"/>
    <n v="0"/>
    <n v="19089.060000000001"/>
    <n v="19089.060000000001"/>
    <x v="1"/>
  </r>
  <r>
    <s v="       111639"/>
    <s v="111639"/>
    <s v="       102694"/>
    <s v="FOTOAPARAT DIGITALNI CANON EOS 2000D"/>
    <x v="1"/>
    <s v="07.12.20"/>
    <s v="01.01.21"/>
    <n v="20"/>
    <n v="1"/>
    <n v="2808.75"/>
    <n v="0"/>
    <n v="2808.75"/>
    <n v="2808.75"/>
    <x v="1"/>
  </r>
  <r>
    <s v="       111640"/>
    <s v="111640"/>
    <s v="       102695"/>
    <s v="PC MREŽA"/>
    <x v="1"/>
    <s v="01.01.15"/>
    <s v="01.02.15"/>
    <n v="20"/>
    <n v="1"/>
    <n v="858331.22"/>
    <n v="858331.22"/>
    <n v="0"/>
    <n v="343332.48800000001"/>
    <x v="0"/>
  </r>
  <r>
    <s v="       111641"/>
    <s v="111641"/>
    <s v="       102541"/>
    <s v="VATROZID"/>
    <x v="1"/>
    <s v="08.09.15"/>
    <s v="01.10.15"/>
    <n v="20"/>
    <n v="1"/>
    <n v="58383.87"/>
    <n v="11676.77"/>
    <n v="46707.1"/>
    <n v="58383.87"/>
    <x v="1"/>
  </r>
  <r>
    <s v="       111647"/>
    <s v="111647"/>
    <s v="       102696"/>
    <s v="SENZOR TLAKA FLUKE"/>
    <x v="1"/>
    <s v="04.12.20"/>
    <s v="01.01.21"/>
    <n v="20"/>
    <n v="1"/>
    <n v="14232.5"/>
    <n v="0"/>
    <n v="14232.5"/>
    <n v="14232.5"/>
    <x v="1"/>
  </r>
  <r>
    <s v="       111658"/>
    <s v="111658"/>
    <s v="       102697"/>
    <s v="RADIO ODAŠILJAČ"/>
    <x v="1"/>
    <s v="07.12.20"/>
    <s v="01.01.21"/>
    <n v="20"/>
    <n v="1"/>
    <n v="11471.01"/>
    <n v="0"/>
    <n v="11471.01"/>
    <n v="11471.01"/>
    <x v="1"/>
  </r>
  <r>
    <s v="       111659"/>
    <s v="111659"/>
    <s v="       102698"/>
    <s v="SET ZA GEOLOŠKA ISTRAŽIVANJA"/>
    <x v="1"/>
    <m/>
    <m/>
    <n v="20"/>
    <n v="1"/>
    <n v="11614.66"/>
    <n v="0"/>
    <n v="11614.66"/>
    <n v="11614.66"/>
    <x v="1"/>
  </r>
  <r>
    <s v="       111660"/>
    <s v="111660"/>
    <s v="       102699"/>
    <s v="SOLARNI MODUL"/>
    <x v="1"/>
    <m/>
    <m/>
    <n v="20"/>
    <n v="1"/>
    <n v="3660"/>
    <n v="0"/>
    <n v="3660"/>
    <n v="3660"/>
    <x v="1"/>
  </r>
  <r>
    <s v="       111661"/>
    <s v="111661"/>
    <s v="       102701"/>
    <s v="KIŠOMJER UREĐAJ ZA UZORKOVANJE PADALINA"/>
    <x v="1"/>
    <s v="21.10.20"/>
    <s v="01.11.20"/>
    <n v="20"/>
    <n v="1"/>
    <n v="1790"/>
    <n v="59.67"/>
    <n v="1730.33"/>
    <n v="1790"/>
    <x v="1"/>
  </r>
  <r>
    <s v="       111662"/>
    <s v="111662"/>
    <s v="       102701"/>
    <s v="KIŠOMJER UREĐAJ ZA UZORKOVANJE PADALINA"/>
    <x v="1"/>
    <s v="21.10.20"/>
    <s v="01.11.20"/>
    <n v="20"/>
    <n v="1"/>
    <n v="1790"/>
    <n v="59.67"/>
    <n v="1730.33"/>
    <n v="1790"/>
    <x v="1"/>
  </r>
  <r>
    <s v="       111663"/>
    <s v="111663"/>
    <s v="       102703"/>
    <s v="NAPRAVA ZA TESTIRANJE GRP KOMPOZIVNIH CI"/>
    <x v="1"/>
    <s v="22.12.20"/>
    <s v="01.01.21"/>
    <n v="20"/>
    <n v="1"/>
    <n v="16700"/>
    <n v="0"/>
    <n v="16700"/>
    <n v="16700"/>
    <x v="1"/>
  </r>
  <r>
    <s v="       111664"/>
    <s v="111664"/>
    <s v="       102704"/>
    <s v="MANGANINSKA OSJETILA TLAKA"/>
    <x v="1"/>
    <s v="28.12.20"/>
    <s v="01.01.21"/>
    <n v="20"/>
    <n v="1"/>
    <n v="10338.710000000001"/>
    <n v="0"/>
    <n v="10338.710000000001"/>
    <n v="10338.710000000001"/>
    <x v="1"/>
  </r>
  <r>
    <s v="       111665"/>
    <s v="111665"/>
    <s v="       102705"/>
    <s v="IZOLACIJSKI DIŠNI APARAT"/>
    <x v="1"/>
    <s v="15.12.20"/>
    <s v="01.01.21"/>
    <n v="20"/>
    <n v="1"/>
    <n v="28064.03"/>
    <n v="0"/>
    <n v="28064.03"/>
    <n v="28064.03"/>
    <x v="1"/>
  </r>
  <r>
    <s v="       111666"/>
    <s v="111666"/>
    <s v="       102706"/>
    <s v="IZOLACIJSKI DIŠNI APARAT"/>
    <x v="1"/>
    <s v="23.01.21"/>
    <s v="01.02.21"/>
    <n v="20"/>
    <n v="1"/>
    <n v="21507.11"/>
    <n v="0"/>
    <n v="21507.11"/>
    <n v="21507.11"/>
    <x v="1"/>
  </r>
  <r>
    <s v="       111667"/>
    <s v="111667"/>
    <s v="       102195"/>
    <s v="STOLAC UREDSKI"/>
    <x v="0"/>
    <s v="30.12.20"/>
    <s v="01.01.21"/>
    <n v="12.5"/>
    <n v="1"/>
    <n v="4564.75"/>
    <n v="0"/>
    <n v="4564.75"/>
    <n v="4564.75"/>
    <x v="1"/>
  </r>
  <r>
    <s v="       111668"/>
    <s v="111668"/>
    <s v="       102707"/>
    <s v="UREĐAJ ZA IZRAVNI POSMIK DIGISHEAR"/>
    <x v="1"/>
    <s v="21.12.20"/>
    <s v="01.01.21"/>
    <n v="20"/>
    <n v="1"/>
    <n v="159375"/>
    <n v="0"/>
    <n v="159375"/>
    <n v="159375"/>
    <x v="1"/>
  </r>
  <r>
    <s v="       111669"/>
    <s v="111669"/>
    <s v="       102708"/>
    <s v="RENDGENSKI DIFRAKTOMETAR"/>
    <x v="1"/>
    <s v="29.12.20"/>
    <s v="01.01.21"/>
    <n v="12.5"/>
    <n v="1"/>
    <n v="2010000"/>
    <n v="0"/>
    <n v="2010000"/>
    <n v="2010000"/>
    <x v="1"/>
  </r>
  <r>
    <s v="       111670"/>
    <s v="111670"/>
    <s v="       102709"/>
    <s v="SERVER DELL POWEREDGE R740"/>
    <x v="2"/>
    <s v="05.11.20"/>
    <s v="01.12.20"/>
    <n v="25"/>
    <n v="1"/>
    <n v="117987.5"/>
    <n v="2458.0700000000002"/>
    <n v="115529.43000000001"/>
    <n v="117987.5"/>
    <x v="1"/>
  </r>
  <r>
    <s v="       111671"/>
    <s v="111671"/>
    <s v="       102710"/>
    <s v="SOFTWARE IMC BASIC"/>
    <x v="1"/>
    <s v="06.11.20"/>
    <s v="01.12.20"/>
    <n v="25"/>
    <n v="1"/>
    <n v="13462.5"/>
    <n v="280.47000000000003"/>
    <n v="13182.03"/>
    <n v="13462.5"/>
    <x v="1"/>
  </r>
  <r>
    <s v="       111672"/>
    <s v="111672"/>
    <s v="       102711"/>
    <s v="PREKLOPNIK ARUBA 3810 16SEP"/>
    <x v="1"/>
    <s v="06.11.20"/>
    <s v="01.12.20"/>
    <n v="20"/>
    <n v="1"/>
    <n v="48426.25"/>
    <n v="807.1"/>
    <n v="47619.15"/>
    <n v="48426.25"/>
    <x v="1"/>
  </r>
  <r>
    <s v="       111673"/>
    <s v="111673"/>
    <s v="       102712"/>
    <s v="GEOLOŠKI KOMPAS FREIDBERG 8819"/>
    <x v="1"/>
    <s v="16.12.20"/>
    <s v="01.01.21"/>
    <n v="20"/>
    <n v="1"/>
    <n v="5767.25"/>
    <n v="0"/>
    <n v="5767.25"/>
    <n v="5767.25"/>
    <x v="1"/>
  </r>
  <r>
    <s v="       111674"/>
    <s v="111674"/>
    <s v="       102712"/>
    <s v="GEOLOŠKI KOMPAS FREIDBERG 8819"/>
    <x v="1"/>
    <s v="16.12.20"/>
    <s v="01.01.21"/>
    <n v="20"/>
    <n v="1"/>
    <n v="5767.25"/>
    <n v="0"/>
    <n v="5767.25"/>
    <n v="5767.25"/>
    <x v="1"/>
  </r>
  <r>
    <s v="       111677"/>
    <s v="111677"/>
    <s v="       102713"/>
    <s v="FOTELJA UREDSKA CRNA"/>
    <x v="0"/>
    <s v="22.12.20"/>
    <s v="01.01.21"/>
    <n v="12.5"/>
    <n v="1"/>
    <n v="899.99"/>
    <n v="0"/>
    <n v="899.99"/>
    <n v="899.99"/>
    <x v="1"/>
  </r>
  <r>
    <s v="       111678"/>
    <s v="111678"/>
    <s v="       102714"/>
    <s v="POLICA ZIDNA SIVA"/>
    <x v="0"/>
    <s v="22.12.20"/>
    <s v="01.01.21"/>
    <n v="12.5"/>
    <n v="1"/>
    <n v="100"/>
    <n v="0"/>
    <n v="100"/>
    <n v="100"/>
    <x v="1"/>
  </r>
  <r>
    <s v="       111679"/>
    <s v="111679"/>
    <s v="       102715"/>
    <s v="POLICA ZIDNA SIVA - SET"/>
    <x v="0"/>
    <s v="22.12.20"/>
    <s v="01.01.21"/>
    <n v="12.5"/>
    <n v="1"/>
    <n v="179.99"/>
    <n v="0"/>
    <n v="179.99"/>
    <n v="179.99"/>
    <x v="1"/>
  </r>
  <r>
    <s v="       111680"/>
    <s v="111680"/>
    <s v="       102716"/>
    <s v="POLICA ZIDNA DRVO"/>
    <x v="0"/>
    <s v="22.12.20"/>
    <s v="01.01.21"/>
    <n v="12.5"/>
    <n v="1"/>
    <n v="259.97000000000003"/>
    <n v="0"/>
    <n v="259.97000000000003"/>
    <n v="259.97000000000003"/>
    <x v="1"/>
  </r>
  <r>
    <s v="       100018"/>
    <s v="100018"/>
    <s v="       200220"/>
    <s v="Kolica ***Noršić"/>
    <x v="1"/>
    <s v="17.03.10"/>
    <s v="01.04.10"/>
    <n v="100"/>
    <n v="1"/>
    <n v="191.4"/>
    <n v="191.4"/>
    <n v="0"/>
    <n v="76.56"/>
    <x v="0"/>
  </r>
  <r>
    <s v="       100019"/>
    <s v="100019"/>
    <s v="       200669"/>
    <s v="Vaga WD 2000 NEW 2kg/1g *"/>
    <x v="1"/>
    <s v="28.06.10"/>
    <s v="01.07.10"/>
    <n v="100"/>
    <n v="1"/>
    <n v="578.31000000000006"/>
    <n v="578.31000000000006"/>
    <n v="0"/>
    <n v="231.32400000000004"/>
    <x v="0"/>
  </r>
  <r>
    <s v="       100020"/>
    <s v="100020"/>
    <s v="       200426"/>
    <s v="Pečat samootiskujući 1824"/>
    <x v="1"/>
    <s v="27.02.08"/>
    <s v="01.03.08"/>
    <n v="100"/>
    <n v="1"/>
    <n v="135"/>
    <n v="135"/>
    <n v="0"/>
    <n v="54"/>
    <x v="0"/>
  </r>
  <r>
    <s v="       100021"/>
    <s v="100021"/>
    <s v="       200397"/>
    <s v="Pečat drveni"/>
    <x v="1"/>
    <s v="27.02.08"/>
    <s v="01.03.08"/>
    <n v="100"/>
    <n v="1"/>
    <n v="125.99000000000001"/>
    <n v="125.99000000000001"/>
    <n v="0"/>
    <n v="50.396000000000008"/>
    <x v="0"/>
  </r>
  <r>
    <s v="       100023"/>
    <s v="100023"/>
    <s v="       200413"/>
    <s v="Pečat s-843 **Kezerić"/>
    <x v="1"/>
    <s v="31.12.10"/>
    <s v="01.01.11"/>
    <n v="100"/>
    <n v="1"/>
    <n v="135"/>
    <n v="135"/>
    <n v="0"/>
    <n v="54"/>
    <x v="0"/>
  </r>
  <r>
    <s v="       100024"/>
    <s v="100024"/>
    <s v="       200406"/>
    <s v="Pečat s-829(urudžb)"/>
    <x v="1"/>
    <s v="31.12.10"/>
    <s v="01.01.11"/>
    <n v="100"/>
    <n v="1"/>
    <n v="198"/>
    <n v="198"/>
    <n v="0"/>
    <n v="79.2"/>
    <x v="0"/>
  </r>
  <r>
    <s v="       100025"/>
    <s v="100025"/>
    <s v="       200406"/>
    <s v="Pečat s-829(urudžb)"/>
    <x v="1"/>
    <s v="31.12.10"/>
    <s v="01.01.11"/>
    <n v="100"/>
    <n v="1"/>
    <n v="198"/>
    <n v="198"/>
    <n v="0"/>
    <n v="79.2"/>
    <x v="0"/>
  </r>
  <r>
    <s v="       100026"/>
    <s v="100026"/>
    <s v="       200412"/>
    <s v="Pečat s-842 *Kezerić"/>
    <x v="1"/>
    <s v="14.05.13"/>
    <s v="01.06.13"/>
    <n v="100"/>
    <n v="1"/>
    <n v="135"/>
    <n v="135"/>
    <n v="0"/>
    <n v="54"/>
    <x v="0"/>
  </r>
  <r>
    <s v="       100027"/>
    <s v="100027"/>
    <s v="       200428"/>
    <s v="Pečat za poštu e-917 dat"/>
    <x v="1"/>
    <s v="04.10.13"/>
    <s v="01.11.13"/>
    <n v="100"/>
    <n v="1"/>
    <n v="240.75"/>
    <n v="240.75"/>
    <n v="0"/>
    <n v="96.300000000000011"/>
    <x v="0"/>
  </r>
  <r>
    <s v="       100028"/>
    <s v="100028"/>
    <s v="       200429"/>
    <s v="Pečat za uruđ.s-843"/>
    <x v="1"/>
    <s v="04.10.13"/>
    <s v="01.11.13"/>
    <n v="100"/>
    <n v="1"/>
    <n v="135"/>
    <n v="135"/>
    <n v="0"/>
    <n v="54"/>
    <x v="0"/>
  </r>
  <r>
    <s v="       100030"/>
    <s v="100030"/>
    <s v="       200228"/>
    <s v="Kolica za arhivu"/>
    <x v="1"/>
    <s v="31.03.10"/>
    <s v="01.04.10"/>
    <n v="100"/>
    <n v="1"/>
    <n v="738.27"/>
    <n v="738.27"/>
    <n v="0"/>
    <n v="295.30799999999999"/>
    <x v="0"/>
  </r>
  <r>
    <s v="       100063"/>
    <s v="100063"/>
    <s v="       200415"/>
    <s v="Pečat s-843 **Šurina Klan"/>
    <x v="1"/>
    <s v="28.03.12"/>
    <s v="01.04.12"/>
    <n v="100"/>
    <n v="1"/>
    <n v="120"/>
    <n v="120"/>
    <n v="0"/>
    <n v="48"/>
    <x v="0"/>
  </r>
  <r>
    <s v="       100078"/>
    <s v="100078"/>
    <s v="       200185"/>
    <s v="Kalkulator Olympia CPD **"/>
    <x v="1"/>
    <s v="03.11.10"/>
    <s v="01.12.10"/>
    <n v="100"/>
    <n v="1"/>
    <n v="1000.5400000000001"/>
    <n v="1000.5400000000001"/>
    <n v="0"/>
    <n v="400.21600000000007"/>
    <x v="0"/>
  </r>
  <r>
    <s v="       100104"/>
    <s v="100104"/>
    <s v="       200185"/>
    <s v="Kalkulator Olympia CPD **"/>
    <x v="1"/>
    <s v="03.11.10"/>
    <s v="01.12.10"/>
    <n v="100"/>
    <n v="1"/>
    <n v="1000.5400000000001"/>
    <n v="1000.5400000000001"/>
    <n v="0"/>
    <n v="400.21600000000007"/>
    <x v="0"/>
  </r>
  <r>
    <s v="       100106"/>
    <s v="100106"/>
    <s v="       200398"/>
    <s v="Pečat drveni **Branković"/>
    <x v="1"/>
    <s v="27.02.08"/>
    <s v="01.03.08"/>
    <n v="100"/>
    <n v="1"/>
    <n v="125.99000000000001"/>
    <n v="125.99000000000001"/>
    <n v="0"/>
    <n v="50.396000000000008"/>
    <x v="0"/>
  </r>
  <r>
    <s v="       100107"/>
    <s v="100107"/>
    <s v="       200184"/>
    <s v="Kalkulator Olympia 5212E"/>
    <x v="1"/>
    <s v="23.04.08"/>
    <s v="01.05.08"/>
    <n v="100"/>
    <n v="1"/>
    <n v="1037"/>
    <n v="1037"/>
    <n v="0"/>
    <n v="414.8"/>
    <x v="0"/>
  </r>
  <r>
    <s v="       100136"/>
    <s v="100136"/>
    <s v="       200402"/>
    <s v="Pečat drveni&quot;PONIŠTENO&quot; *"/>
    <x v="1"/>
    <s v="04.07.07"/>
    <s v="01.08.07"/>
    <n v="100"/>
    <n v="1"/>
    <n v="150"/>
    <n v="150"/>
    <n v="0"/>
    <n v="60"/>
    <x v="0"/>
  </r>
  <r>
    <s v="       100137"/>
    <s v="100137"/>
    <s v="       200402"/>
    <s v="Pečat drveni&quot;PONIŠTENO&quot; *"/>
    <x v="1"/>
    <s v="04.07.07"/>
    <s v="01.08.07"/>
    <n v="100"/>
    <n v="1"/>
    <n v="150"/>
    <n v="150"/>
    <n v="0"/>
    <n v="60"/>
    <x v="0"/>
  </r>
  <r>
    <s v="       100138"/>
    <s v="100138"/>
    <s v="       200402"/>
    <s v="Pečat drveni&quot;PONIŠTENO&quot; *"/>
    <x v="1"/>
    <s v="04.07.07"/>
    <s v="01.08.07"/>
    <n v="100"/>
    <n v="1"/>
    <n v="150"/>
    <n v="150"/>
    <n v="0"/>
    <n v="60"/>
    <x v="0"/>
  </r>
  <r>
    <s v="       100139"/>
    <s v="100139"/>
    <s v="       200416"/>
    <s v="Pečat s-843 **Teur"/>
    <x v="1"/>
    <s v="03.09.09"/>
    <s v="01.10.09"/>
    <n v="100"/>
    <n v="1"/>
    <n v="134.99"/>
    <n v="134.99"/>
    <n v="0"/>
    <n v="53.996000000000009"/>
    <x v="0"/>
  </r>
  <r>
    <s v="       100140"/>
    <s v="100140"/>
    <s v="       200409"/>
    <s v="Pečat s-833 *Teur"/>
    <x v="1"/>
    <s v="07.03.14"/>
    <s v="01.04.14"/>
    <n v="100"/>
    <n v="1"/>
    <n v="162"/>
    <n v="162"/>
    <n v="0"/>
    <n v="64.8"/>
    <x v="0"/>
  </r>
  <r>
    <s v="       100141"/>
    <s v="100141"/>
    <s v="       200421"/>
    <s v="Pečat s-844 *Teur"/>
    <x v="1"/>
    <s v="07.03.14"/>
    <s v="01.04.14"/>
    <n v="100"/>
    <n v="1"/>
    <n v="144"/>
    <n v="144"/>
    <n v="0"/>
    <n v="57.6"/>
    <x v="0"/>
  </r>
  <r>
    <s v="       100159"/>
    <s v="100159"/>
    <s v="       200185"/>
    <s v="Kalkulator Olympia CPD **"/>
    <x v="1"/>
    <s v="03.11.10"/>
    <s v="01.12.10"/>
    <n v="100"/>
    <n v="1"/>
    <n v="1000.53"/>
    <n v="1000.53"/>
    <n v="0"/>
    <n v="400.21199999999999"/>
    <x v="0"/>
  </r>
  <r>
    <s v="       100177"/>
    <s v="100177"/>
    <s v="       200596"/>
    <s v="Stativ za kameru *Kenjere"/>
    <x v="2"/>
    <s v="18.07.12"/>
    <s v="01.08.12"/>
    <n v="100"/>
    <n v="1"/>
    <n v="223.86"/>
    <n v="223.86"/>
    <n v="0"/>
    <n v="89.544000000000011"/>
    <x v="0"/>
  </r>
  <r>
    <s v="       100178"/>
    <s v="100178"/>
    <s v="       200401"/>
    <s v="Pečat drveni sa drž.grbom"/>
    <x v="1"/>
    <s v="27.02.08"/>
    <s v="01.03.08"/>
    <n v="100"/>
    <n v="1"/>
    <n v="152.99"/>
    <n v="152.99"/>
    <n v="0"/>
    <n v="61.196000000000005"/>
    <x v="0"/>
  </r>
  <r>
    <s v="       100179"/>
    <s v="100179"/>
    <s v="       200407"/>
    <s v="Pečat s-830 **Kenjereš"/>
    <x v="1"/>
    <s v="03.09.09"/>
    <s v="01.10.09"/>
    <n v="100"/>
    <n v="1"/>
    <n v="162"/>
    <n v="162"/>
    <n v="0"/>
    <n v="64.8"/>
    <x v="0"/>
  </r>
  <r>
    <s v="       100180"/>
    <s v="100180"/>
    <s v="       200420"/>
    <s v="Pečat s-844 **Kenjereš"/>
    <x v="1"/>
    <s v="03.09.09"/>
    <s v="01.10.09"/>
    <n v="100"/>
    <n v="1"/>
    <n v="144"/>
    <n v="144"/>
    <n v="0"/>
    <n v="57.6"/>
    <x v="0"/>
  </r>
  <r>
    <s v="       100181"/>
    <s v="100181"/>
    <s v="       200420"/>
    <s v="Pečat s-844 **Kenjereš"/>
    <x v="1"/>
    <s v="03.09.09"/>
    <s v="01.10.09"/>
    <n v="100"/>
    <n v="1"/>
    <n v="143.99"/>
    <n v="143.99"/>
    <n v="0"/>
    <n v="57.596000000000004"/>
    <x v="0"/>
  </r>
  <r>
    <s v="       100182"/>
    <s v="100182"/>
    <s v="       200411"/>
    <s v="Pečat s-842 **Kenjereš"/>
    <x v="1"/>
    <s v="03.09.09"/>
    <s v="01.10.09"/>
    <n v="100"/>
    <n v="1"/>
    <n v="134.99"/>
    <n v="134.99"/>
    <n v="0"/>
    <n v="53.996000000000009"/>
    <x v="0"/>
  </r>
  <r>
    <s v="       100183"/>
    <s v="100183"/>
    <s v="       200405"/>
    <s v="Pečat s-310 **Kenjereš"/>
    <x v="1"/>
    <s v="03.09.09"/>
    <s v="01.10.09"/>
    <n v="100"/>
    <n v="1"/>
    <n v="134.99"/>
    <n v="134.99"/>
    <n v="0"/>
    <n v="53.996000000000009"/>
    <x v="0"/>
  </r>
  <r>
    <s v="       100184"/>
    <s v="100184"/>
    <s v="       200405"/>
    <s v="Pečat s-310 **Kenjereš"/>
    <x v="1"/>
    <s v="03.09.09"/>
    <s v="01.10.09"/>
    <n v="100"/>
    <n v="1"/>
    <n v="135"/>
    <n v="135"/>
    <n v="0"/>
    <n v="54"/>
    <x v="0"/>
  </r>
  <r>
    <s v="       100185"/>
    <s v="100185"/>
    <s v="       200405"/>
    <s v="Pečat s-310 **Kenjereš"/>
    <x v="1"/>
    <s v="03.09.09"/>
    <s v="01.10.09"/>
    <n v="100"/>
    <n v="1"/>
    <n v="135"/>
    <n v="135"/>
    <n v="0"/>
    <n v="54"/>
    <x v="0"/>
  </r>
  <r>
    <s v="       100186"/>
    <s v="100186"/>
    <s v="       200399"/>
    <s v="Pečat drveni **Kenjereš"/>
    <x v="1"/>
    <s v="07.09.09"/>
    <s v="01.10.09"/>
    <n v="100"/>
    <n v="1"/>
    <n v="171.39000000000001"/>
    <n v="171.39000000000001"/>
    <n v="0"/>
    <n v="68.556000000000012"/>
    <x v="0"/>
  </r>
  <r>
    <s v="       100187"/>
    <s v="100187"/>
    <s v="       200423"/>
    <s v="Pečat s-845 *Kenjereš"/>
    <x v="1"/>
    <s v="14.05.13"/>
    <s v="01.06.13"/>
    <n v="100"/>
    <n v="1"/>
    <n v="164.63"/>
    <n v="164.63"/>
    <n v="0"/>
    <n v="65.852000000000004"/>
    <x v="0"/>
  </r>
  <r>
    <s v="       100188"/>
    <s v="100188"/>
    <s v="       200423"/>
    <s v="Pečat s-845 *Kenjereš"/>
    <x v="1"/>
    <s v="14.05.13"/>
    <s v="01.06.13"/>
    <n v="100"/>
    <n v="1"/>
    <n v="164.63"/>
    <n v="164.63"/>
    <n v="0"/>
    <n v="65.852000000000004"/>
    <x v="0"/>
  </r>
  <r>
    <s v="       100189"/>
    <s v="100189"/>
    <s v="       200423"/>
    <s v="Pečat s-845 *Kenjereš"/>
    <x v="1"/>
    <s v="14.05.13"/>
    <s v="01.06.13"/>
    <n v="100"/>
    <n v="1"/>
    <n v="164.63"/>
    <n v="164.63"/>
    <n v="0"/>
    <n v="65.852000000000004"/>
    <x v="0"/>
  </r>
  <r>
    <s v="       100190"/>
    <s v="100190"/>
    <s v="       200423"/>
    <s v="Pečat s-845 *Kenjereš"/>
    <x v="1"/>
    <s v="14.05.13"/>
    <s v="01.06.13"/>
    <n v="100"/>
    <n v="1"/>
    <n v="164.63"/>
    <n v="164.63"/>
    <n v="0"/>
    <n v="65.852000000000004"/>
    <x v="0"/>
  </r>
  <r>
    <s v="       100191"/>
    <s v="100191"/>
    <s v="       200423"/>
    <s v="Pečat s-845 *Kenjereš"/>
    <x v="1"/>
    <s v="14.05.13"/>
    <s v="01.06.13"/>
    <n v="100"/>
    <n v="1"/>
    <n v="164.64000000000001"/>
    <n v="164.64000000000001"/>
    <n v="0"/>
    <n v="65.856000000000009"/>
    <x v="0"/>
  </r>
  <r>
    <s v="       100192"/>
    <s v="100192"/>
    <s v="       200417"/>
    <s v="Pečat s-843 *Kenjereš"/>
    <x v="1"/>
    <s v="14.05.13"/>
    <s v="01.06.13"/>
    <n v="100"/>
    <n v="1"/>
    <n v="135"/>
    <n v="135"/>
    <n v="0"/>
    <n v="54"/>
    <x v="0"/>
  </r>
  <r>
    <s v="       100193"/>
    <s v="100193"/>
    <s v="       200035"/>
    <s v="Čitač za studentske X-ice"/>
    <x v="2"/>
    <s v="24.09.13"/>
    <s v="01.10.13"/>
    <n v="100"/>
    <n v="1"/>
    <n v="625"/>
    <n v="625"/>
    <n v="0"/>
    <n v="250"/>
    <x v="0"/>
  </r>
  <r>
    <s v="       100194"/>
    <s v="100194"/>
    <s v="       200035"/>
    <s v="Čitač za studentske X-ice"/>
    <x v="2"/>
    <s v="24.09.13"/>
    <s v="01.10.13"/>
    <n v="100"/>
    <n v="1"/>
    <n v="625"/>
    <n v="625"/>
    <n v="0"/>
    <n v="250"/>
    <x v="0"/>
  </r>
  <r>
    <s v="       100215"/>
    <s v="100215"/>
    <s v="       200575"/>
    <s v="Slika"/>
    <x v="6"/>
    <s v="10.02.09"/>
    <s v="01.03.09"/>
    <n v="100"/>
    <n v="1"/>
    <n v="2074"/>
    <n v="2074"/>
    <n v="0"/>
    <n v="829.6"/>
    <x v="2"/>
  </r>
  <r>
    <s v="       100216"/>
    <s v="100216"/>
    <s v="       200678"/>
    <s v="VGA Splitter 1PC **dekan"/>
    <x v="1"/>
    <s v="23.09.09"/>
    <s v="01.10.09"/>
    <n v="100"/>
    <n v="1"/>
    <n v="471.40000000000003"/>
    <n v="471.40000000000003"/>
    <n v="0"/>
    <n v="188.56000000000003"/>
    <x v="0"/>
  </r>
  <r>
    <s v="       100217"/>
    <s v="100217"/>
    <s v="       200123"/>
    <s v="HDD Ext WD 2TB **Nakić"/>
    <x v="2"/>
    <s v="19.02.14"/>
    <s v="01.03.14"/>
    <n v="100"/>
    <n v="1"/>
    <n v="988.46"/>
    <n v="988.46"/>
    <n v="0"/>
    <n v="395.38400000000001"/>
    <x v="0"/>
  </r>
  <r>
    <s v="       100295"/>
    <s v="100295"/>
    <s v="       200408"/>
    <s v="Pečat S-830 *Slaviček"/>
    <x v="1"/>
    <s v="04.05.11"/>
    <s v="01.06.11"/>
    <n v="100"/>
    <n v="1"/>
    <n v="418.2"/>
    <n v="418.2"/>
    <n v="0"/>
    <n v="167.28"/>
    <x v="0"/>
  </r>
  <r>
    <s v="       100355"/>
    <s v="100355"/>
    <s v="       200589"/>
    <s v="Stalak za kišobran ***Kor"/>
    <x v="1"/>
    <s v="24.01.08"/>
    <s v="01.02.08"/>
    <n v="100"/>
    <n v="1"/>
    <n v="302.06"/>
    <n v="302.06"/>
    <n v="0"/>
    <n v="120.82400000000001"/>
    <x v="0"/>
  </r>
  <r>
    <s v="       100360"/>
    <s v="100360"/>
    <s v="       200427"/>
    <s v="Pečat samootisujući 1824"/>
    <x v="1"/>
    <s v="27.02.08"/>
    <s v="01.03.08"/>
    <n v="100"/>
    <n v="1"/>
    <n v="135"/>
    <n v="135"/>
    <n v="0"/>
    <n v="54"/>
    <x v="0"/>
  </r>
  <r>
    <s v="       100362"/>
    <s v="100362"/>
    <s v="       200425"/>
    <s v="Pečat samootiskiv. 1826 *"/>
    <x v="1"/>
    <s v="27.02.08"/>
    <s v="01.03.08"/>
    <n v="100"/>
    <n v="1"/>
    <n v="144"/>
    <n v="144"/>
    <n v="0"/>
    <n v="57.6"/>
    <x v="0"/>
  </r>
  <r>
    <s v="       100363"/>
    <s v="100363"/>
    <s v="       200414"/>
    <s v="Pečat s-843 **Kordić"/>
    <x v="1"/>
    <s v="02.10.09"/>
    <s v="01.11.09"/>
    <n v="100"/>
    <n v="1"/>
    <n v="135"/>
    <n v="135"/>
    <n v="0"/>
    <n v="54"/>
    <x v="0"/>
  </r>
  <r>
    <s v="       100364"/>
    <s v="100364"/>
    <s v="       200419"/>
    <s v="Pečat s-843/12 **Kordić"/>
    <x v="1"/>
    <s v="31.12.10"/>
    <s v="01.01.11"/>
    <n v="100"/>
    <n v="1"/>
    <n v="63"/>
    <n v="63"/>
    <n v="0"/>
    <n v="25.200000000000003"/>
    <x v="0"/>
  </r>
  <r>
    <s v="       100365"/>
    <s v="100365"/>
    <s v="       200414"/>
    <s v="Pečat s-843 **Kordić"/>
    <x v="1"/>
    <s v="31.12.10"/>
    <s v="01.01.11"/>
    <n v="100"/>
    <n v="1"/>
    <n v="134.99"/>
    <n v="134.99"/>
    <n v="0"/>
    <n v="53.996000000000009"/>
    <x v="0"/>
  </r>
  <r>
    <s v="       100366"/>
    <s v="100366"/>
    <s v="       200158"/>
    <s v="HDD WD passport 1TB 2,5&quot;"/>
    <x v="2"/>
    <s v="10.09.13"/>
    <s v="01.10.13"/>
    <n v="100"/>
    <n v="1"/>
    <n v="614.55000000000007"/>
    <n v="614.55000000000007"/>
    <n v="0"/>
    <n v="245.82000000000005"/>
    <x v="0"/>
  </r>
  <r>
    <s v="       100367"/>
    <s v="100367"/>
    <s v="       200403"/>
    <s v="Pečat faksimil dekan s843"/>
    <x v="1"/>
    <s v="04.10.13"/>
    <s v="01.11.13"/>
    <n v="100"/>
    <n v="1"/>
    <n v="135"/>
    <n v="135"/>
    <n v="0"/>
    <n v="54"/>
    <x v="0"/>
  </r>
  <r>
    <s v="       100368"/>
    <s v="100368"/>
    <s v="       200482"/>
    <s v="Presenter Wireless R400 *"/>
    <x v="1"/>
    <s v="05.12.13"/>
    <s v="01.01.14"/>
    <n v="100"/>
    <n v="1"/>
    <n v="370.08"/>
    <n v="370.08"/>
    <n v="0"/>
    <n v="148.03200000000001"/>
    <x v="0"/>
  </r>
  <r>
    <s v="       100369"/>
    <s v="100369"/>
    <s v="       200686"/>
    <s v="WD Elements portable HDD"/>
    <x v="2"/>
    <s v="06.03.15"/>
    <s v="01.04.15"/>
    <n v="100"/>
    <n v="1"/>
    <n v="910.1"/>
    <n v="910.1"/>
    <n v="0"/>
    <n v="364.04"/>
    <x v="0"/>
  </r>
  <r>
    <s v="       100370"/>
    <s v="100370"/>
    <s v="       200054"/>
    <s v="Docking station za laptop"/>
    <x v="1"/>
    <s v="14.04.15"/>
    <s v="01.05.15"/>
    <n v="100"/>
    <n v="1"/>
    <n v="1424.6100000000001"/>
    <n v="1424.6100000000001"/>
    <n v="0"/>
    <n v="569.84400000000005"/>
    <x v="0"/>
  </r>
  <r>
    <s v="       100372"/>
    <s v="100372"/>
    <s v="       200401"/>
    <s v="Pečat drveni sa drž.grbom"/>
    <x v="1"/>
    <s v="27.02.08"/>
    <s v="01.03.08"/>
    <n v="100"/>
    <n v="1"/>
    <n v="153"/>
    <n v="153"/>
    <n v="0"/>
    <n v="61.2"/>
    <x v="0"/>
  </r>
  <r>
    <s v="       100373"/>
    <s v="100373"/>
    <s v="       200396"/>
    <s v="Pečat automatski udruga A"/>
    <x v="1"/>
    <s v="06.05.14"/>
    <s v="01.06.14"/>
    <n v="100"/>
    <n v="1"/>
    <n v="162"/>
    <n v="162"/>
    <n v="0"/>
    <n v="64.8"/>
    <x v="0"/>
  </r>
  <r>
    <s v="       100374"/>
    <s v="100374"/>
    <s v="       200396"/>
    <s v="Pečat automatski udruga A"/>
    <x v="1"/>
    <s v="06.05.14"/>
    <s v="01.06.14"/>
    <n v="100"/>
    <n v="1"/>
    <n v="162"/>
    <n v="162"/>
    <n v="0"/>
    <n v="64.8"/>
    <x v="0"/>
  </r>
  <r>
    <s v="       100390"/>
    <s v="100390"/>
    <s v="       200451"/>
    <s v="Ploča na stalku 120x100 *"/>
    <x v="1"/>
    <s v="29.04.15"/>
    <s v="01.05.15"/>
    <n v="100"/>
    <n v="1"/>
    <n v="2237.5"/>
    <n v="2237.5"/>
    <n v="0"/>
    <n v="895"/>
    <x v="0"/>
  </r>
  <r>
    <s v="       100391"/>
    <s v="100391"/>
    <s v="       200451"/>
    <s v="Ploča na stalku 120x100 *"/>
    <x v="1"/>
    <s v="29.04.15"/>
    <s v="01.05.15"/>
    <n v="100"/>
    <n v="1"/>
    <n v="2237.5"/>
    <n v="2237.5"/>
    <n v="0"/>
    <n v="895"/>
    <x v="0"/>
  </r>
  <r>
    <s v="       100399"/>
    <s v="100399"/>
    <s v="       200410"/>
    <s v="Pečat s-841 **Markan"/>
    <x v="1"/>
    <s v="11.06.15"/>
    <s v="01.07.15"/>
    <n v="100"/>
    <n v="1"/>
    <n v="123.75"/>
    <n v="123.75"/>
    <n v="0"/>
    <n v="49.5"/>
    <x v="0"/>
  </r>
  <r>
    <s v="       100400"/>
    <s v="100400"/>
    <s v="       200422"/>
    <s v="Pečat s-845 **Markan"/>
    <x v="1"/>
    <s v="11.06.15"/>
    <s v="01.07.15"/>
    <n v="100"/>
    <n v="1"/>
    <n v="162"/>
    <n v="162"/>
    <n v="0"/>
    <n v="64.8"/>
    <x v="0"/>
  </r>
  <r>
    <s v="       100401"/>
    <s v="100401"/>
    <s v="       200422"/>
    <s v="Pečat s-845 **Markan"/>
    <x v="1"/>
    <s v="11.06.15"/>
    <s v="01.07.15"/>
    <n v="100"/>
    <n v="1"/>
    <n v="162"/>
    <n v="162"/>
    <n v="0"/>
    <n v="64.8"/>
    <x v="0"/>
  </r>
  <r>
    <s v="       100473"/>
    <s v="100473"/>
    <s v="       200036"/>
    <s v="Čoja - zelena 8,5m **Matk"/>
    <x v="1"/>
    <s v="03.12.08"/>
    <s v="01.01.09"/>
    <n v="100"/>
    <n v="1"/>
    <n v="1189.96"/>
    <n v="1189.96"/>
    <n v="0"/>
    <n v="475.98400000000004"/>
    <x v="0"/>
  </r>
  <r>
    <s v="       100474"/>
    <s v="100474"/>
    <s v="       200693"/>
    <s v="Zastava svečana RGNF novi"/>
    <x v="1"/>
    <s v="01.12.15"/>
    <s v="01.01.16"/>
    <n v="100"/>
    <n v="1"/>
    <n v="1250"/>
    <n v="1250"/>
    <n v="0"/>
    <n v="500"/>
    <x v="0"/>
  </r>
  <r>
    <s v="       100475"/>
    <s v="100475"/>
    <s v="       200694"/>
    <s v="Zastava svečana RGNF star"/>
    <x v="1"/>
    <s v="01.12.15"/>
    <s v="01.01.16"/>
    <n v="100"/>
    <n v="1"/>
    <n v="2500"/>
    <n v="2500"/>
    <n v="0"/>
    <n v="1000"/>
    <x v="0"/>
  </r>
  <r>
    <s v="       100476"/>
    <s v="100476"/>
    <s v="       200695"/>
    <s v="Zastava vanjska RGNF star"/>
    <x v="1"/>
    <s v="01.12.15"/>
    <s v="01.01.16"/>
    <n v="100"/>
    <n v="1"/>
    <n v="625"/>
    <n v="625"/>
    <n v="0"/>
    <n v="250"/>
    <x v="0"/>
  </r>
  <r>
    <s v="       100477"/>
    <s v="100477"/>
    <s v="       200237"/>
    <s v="Koplje za zastavu,inox *J"/>
    <x v="1"/>
    <s v="19.11.15"/>
    <s v="01.12.15"/>
    <n v="100"/>
    <n v="1"/>
    <n v="1043.75"/>
    <n v="1043.75"/>
    <n v="0"/>
    <n v="417.5"/>
    <x v="0"/>
  </r>
  <r>
    <s v="       100478"/>
    <s v="100478"/>
    <s v="       200455"/>
    <s v="Podni stalak zastavu inox"/>
    <x v="1"/>
    <s v="19.11.15"/>
    <s v="01.12.15"/>
    <n v="100"/>
    <n v="1"/>
    <n v="1043.75"/>
    <n v="1043.75"/>
    <n v="0"/>
    <n v="417.5"/>
    <x v="0"/>
  </r>
  <r>
    <s v="       100687"/>
    <s v="100687"/>
    <s v="       200599"/>
    <s v="Stolac"/>
    <x v="0"/>
    <s v="21.04.15"/>
    <s v="01.05.15"/>
    <n v="100"/>
    <n v="1"/>
    <n v="139.65"/>
    <n v="139.65"/>
    <n v="0"/>
    <n v="55.860000000000007"/>
    <x v="0"/>
  </r>
  <r>
    <s v="       100695"/>
    <s v="100695"/>
    <s v="       200599"/>
    <s v="Stolac"/>
    <x v="0"/>
    <s v="21.04.15"/>
    <s v="01.05.15"/>
    <n v="100"/>
    <n v="1"/>
    <n v="139.65"/>
    <n v="139.65"/>
    <n v="0"/>
    <n v="55.860000000000007"/>
    <x v="0"/>
  </r>
  <r>
    <s v="       100697"/>
    <s v="100697"/>
    <s v="       200599"/>
    <s v="Stolac"/>
    <x v="0"/>
    <s v="21.04.15"/>
    <s v="01.05.15"/>
    <n v="100"/>
    <n v="1"/>
    <n v="139.65"/>
    <n v="139.65"/>
    <n v="0"/>
    <n v="55.860000000000007"/>
    <x v="0"/>
  </r>
  <r>
    <s v="       100743"/>
    <s v="100743"/>
    <s v="       200590"/>
    <s v="Stalak za mikrofon MS-40"/>
    <x v="1"/>
    <s v="02.12.08"/>
    <s v="01.01.09"/>
    <n v="100"/>
    <n v="1"/>
    <n v="209.9"/>
    <n v="209.9"/>
    <n v="0"/>
    <n v="83.960000000000008"/>
    <x v="0"/>
  </r>
  <r>
    <s v="       100744"/>
    <s v="100744"/>
    <s v="       200309"/>
    <s v="Mikrofon Dinamički DM-88"/>
    <x v="1"/>
    <s v="02.12.08"/>
    <s v="01.01.09"/>
    <n v="100"/>
    <n v="1"/>
    <n v="179.9"/>
    <n v="179.9"/>
    <n v="0"/>
    <n v="71.960000000000008"/>
    <x v="0"/>
  </r>
  <r>
    <s v="       100745"/>
    <s v="100745"/>
    <s v="       200308"/>
    <s v="Mikrofon bežični sezt TXS"/>
    <x v="1"/>
    <s v="02.12.08"/>
    <s v="01.01.09"/>
    <n v="100"/>
    <n v="1"/>
    <n v="797"/>
    <n v="797"/>
    <n v="0"/>
    <n v="318.8"/>
    <x v="0"/>
  </r>
  <r>
    <s v="       100746"/>
    <s v="100746"/>
    <s v="       200079"/>
    <s v="Glasačka kutija *Kordić"/>
    <x v="1"/>
    <s v="20.04.15"/>
    <s v="01.05.15"/>
    <n v="100"/>
    <n v="1"/>
    <n v="353.75"/>
    <n v="353.75"/>
    <n v="0"/>
    <n v="141.5"/>
    <x v="0"/>
  </r>
  <r>
    <s v="       100747"/>
    <s v="100747"/>
    <s v="       200079"/>
    <s v="Glasačka kutija *Kordić"/>
    <x v="1"/>
    <s v="20.04.15"/>
    <s v="01.05.15"/>
    <n v="100"/>
    <n v="1"/>
    <n v="353.75"/>
    <n v="353.75"/>
    <n v="0"/>
    <n v="141.5"/>
    <x v="0"/>
  </r>
  <r>
    <s v="       100748"/>
    <s v="100748"/>
    <s v="       200079"/>
    <s v="Glasačka kutija *Kordić"/>
    <x v="1"/>
    <s v="20.04.15"/>
    <s v="01.05.15"/>
    <n v="100"/>
    <n v="1"/>
    <n v="353.75"/>
    <n v="353.75"/>
    <n v="0"/>
    <n v="141.5"/>
    <x v="0"/>
  </r>
  <r>
    <s v="       100762"/>
    <s v="100762"/>
    <s v="       200019"/>
    <s v="Bušilica čekić 800W *Matk"/>
    <x v="1"/>
    <s v="30.10.15"/>
    <s v="01.11.15"/>
    <n v="100"/>
    <n v="1"/>
    <n v="1240.6600000000001"/>
    <n v="1240.6600000000001"/>
    <n v="0"/>
    <n v="496.26400000000007"/>
    <x v="0"/>
  </r>
  <r>
    <s v="       100763"/>
    <s v="100763"/>
    <s v="       200214"/>
    <s v="Kofer sa alatom **Matkovi"/>
    <x v="1"/>
    <s v="03.06.09"/>
    <s v="01.07.09"/>
    <n v="100"/>
    <n v="1"/>
    <n v="399"/>
    <n v="399"/>
    <n v="0"/>
    <n v="159.60000000000002"/>
    <x v="0"/>
  </r>
  <r>
    <s v="       100764"/>
    <s v="100764"/>
    <s v="       200329"/>
    <s v="Mobitel Caterpillar CAT *"/>
    <x v="2"/>
    <s v="08.09.14"/>
    <s v="01.10.14"/>
    <n v="100"/>
    <n v="1"/>
    <n v="557"/>
    <n v="557"/>
    <n v="0"/>
    <n v="222.8"/>
    <x v="0"/>
  </r>
  <r>
    <s v="       100765"/>
    <s v="100765"/>
    <s v="       200329"/>
    <s v="Mobitel Caterpillar CAT *"/>
    <x v="2"/>
    <s v="08.09.14"/>
    <s v="01.10.14"/>
    <n v="100"/>
    <n v="1"/>
    <n v="557"/>
    <n v="557"/>
    <n v="0"/>
    <n v="222.8"/>
    <x v="0"/>
  </r>
  <r>
    <s v="       100768"/>
    <s v="100768"/>
    <s v="       200037"/>
    <s v="D-Link DES-1008D 8x10/100"/>
    <x v="1"/>
    <s v="29.05.13"/>
    <s v="01.06.13"/>
    <n v="100"/>
    <n v="1"/>
    <n v="115.5"/>
    <n v="115.5"/>
    <n v="0"/>
    <n v="46.2"/>
    <x v="0"/>
  </r>
  <r>
    <s v="       100770"/>
    <s v="100770"/>
    <s v="       200388"/>
    <s v="PC preklopnik D-LINK 2K *"/>
    <x v="1"/>
    <s v="23.10.08"/>
    <s v="01.11.08"/>
    <n v="100"/>
    <n v="1"/>
    <n v="271.57"/>
    <n v="271.57"/>
    <n v="0"/>
    <n v="108.628"/>
    <x v="0"/>
  </r>
  <r>
    <s v="       100871"/>
    <s v="100871"/>
    <s v="       200095"/>
    <s v="HDD ADATA  1TB *Rajić"/>
    <x v="2"/>
    <s v="11.12.14"/>
    <s v="01.01.15"/>
    <n v="100"/>
    <n v="1"/>
    <n v="537.5"/>
    <n v="537.5"/>
    <n v="0"/>
    <n v="215"/>
    <x v="0"/>
  </r>
  <r>
    <s v="       100880"/>
    <s v="100880"/>
    <s v="       200170"/>
    <s v="Ins.-mj.svjet.noćnog neba"/>
    <x v="1"/>
    <s v="17.01.11"/>
    <s v="01.02.11"/>
    <n v="100"/>
    <n v="1"/>
    <n v="2420"/>
    <n v="2420"/>
    <n v="0"/>
    <n v="968"/>
    <x v="0"/>
  </r>
  <r>
    <s v="       100886"/>
    <s v="100886"/>
    <s v="       200067"/>
    <s v="Filter za fotoaparat **An"/>
    <x v="1"/>
    <s v="16.12.10"/>
    <s v="01.01.11"/>
    <n v="100"/>
    <n v="1"/>
    <n v="609.82000000000005"/>
    <n v="609.82000000000005"/>
    <n v="0"/>
    <n v="243.92800000000003"/>
    <x v="0"/>
  </r>
  <r>
    <s v="       100887"/>
    <s v="100887"/>
    <s v="       200068"/>
    <s v="Filter za fotoaparat *And"/>
    <x v="1"/>
    <s v="23.11.10"/>
    <s v="01.12.10"/>
    <n v="100"/>
    <n v="1"/>
    <n v="508.55"/>
    <n v="508.55"/>
    <n v="0"/>
    <n v="203.42000000000002"/>
    <x v="0"/>
  </r>
  <r>
    <s v="       100890"/>
    <s v="100890"/>
    <s v="       200068"/>
    <s v="Filter za fotoaparat *And"/>
    <x v="1"/>
    <s v="23.11.10"/>
    <s v="01.12.10"/>
    <n v="100"/>
    <n v="1"/>
    <n v="374.18"/>
    <n v="374.18"/>
    <n v="0"/>
    <n v="149.672"/>
    <x v="0"/>
  </r>
  <r>
    <s v="       100891"/>
    <s v="100891"/>
    <s v="       200069"/>
    <s v="Filter za fotoaparat Andr"/>
    <x v="1"/>
    <s v="23.11.10"/>
    <s v="01.12.10"/>
    <n v="100"/>
    <n v="1"/>
    <n v="609.82000000000005"/>
    <n v="609.82000000000005"/>
    <n v="0"/>
    <n v="243.92800000000003"/>
    <x v="0"/>
  </r>
  <r>
    <s v="       100892"/>
    <s v="100892"/>
    <s v="       200068"/>
    <s v="Filter za fotoaparat *And"/>
    <x v="1"/>
    <s v="23.11.10"/>
    <s v="01.12.10"/>
    <n v="100"/>
    <n v="1"/>
    <n v="609.82000000000005"/>
    <n v="609.82000000000005"/>
    <n v="0"/>
    <n v="243.92800000000003"/>
    <x v="0"/>
  </r>
  <r>
    <s v="       100893"/>
    <s v="100893"/>
    <s v="       200068"/>
    <s v="Filter za fotoaparat *And"/>
    <x v="1"/>
    <s v="23.11.10"/>
    <s v="01.12.10"/>
    <n v="100"/>
    <n v="1"/>
    <n v="967.17000000000007"/>
    <n v="967.17000000000007"/>
    <n v="0"/>
    <n v="386.86800000000005"/>
    <x v="0"/>
  </r>
  <r>
    <s v="       100915"/>
    <s v="100915"/>
    <s v="       200109"/>
    <s v="HDD Adata 500GB **Macenić"/>
    <x v="2"/>
    <s v="27.06.14"/>
    <s v="01.07.14"/>
    <n v="100"/>
    <n v="1"/>
    <n v="398.75"/>
    <n v="398.75"/>
    <n v="0"/>
    <n v="159.5"/>
    <x v="0"/>
  </r>
  <r>
    <s v="       100916"/>
    <s v="100916"/>
    <s v="       200150"/>
    <s v="HDD WD elements portab1TB"/>
    <x v="2"/>
    <s v="19.06.13"/>
    <s v="01.07.13"/>
    <n v="100"/>
    <n v="1"/>
    <n v="637.5"/>
    <n v="637.5"/>
    <n v="0"/>
    <n v="255"/>
    <x v="0"/>
  </r>
  <r>
    <s v="       100917"/>
    <s v="100917"/>
    <s v="       200108"/>
    <s v="HDD Adata 500GB **Brala"/>
    <x v="2"/>
    <s v="27.06.14"/>
    <s v="01.07.14"/>
    <n v="100"/>
    <n v="1"/>
    <n v="398.75"/>
    <n v="398.75"/>
    <n v="0"/>
    <n v="159.5"/>
    <x v="0"/>
  </r>
  <r>
    <s v="       100944"/>
    <s v="100944"/>
    <s v="       200432"/>
    <s v="Ph metar CHECKER **Škaric"/>
    <x v="1"/>
    <s v="21.11.11"/>
    <s v="01.12.11"/>
    <n v="100"/>
    <n v="1"/>
    <n v="268.42"/>
    <n v="268.42"/>
    <n v="0"/>
    <n v="107.36800000000001"/>
    <x v="0"/>
  </r>
  <r>
    <s v="       100961"/>
    <s v="100961"/>
    <s v="       200497"/>
    <s v="RAČUNALO MINI RASPBERRY P"/>
    <x v="2"/>
    <s v="10.07.15"/>
    <s v="01.08.15"/>
    <n v="100"/>
    <n v="1"/>
    <n v="600"/>
    <n v="600"/>
    <n v="0"/>
    <n v="240"/>
    <x v="0"/>
  </r>
  <r>
    <s v="       100967"/>
    <s v="100967"/>
    <s v="       200291"/>
    <s v="Ljestve  alu 30-07 **Mrak"/>
    <x v="1"/>
    <s v="03.11.15"/>
    <s v="01.12.15"/>
    <n v="100"/>
    <n v="1"/>
    <n v="333.08"/>
    <n v="333.08"/>
    <n v="0"/>
    <n v="133.232"/>
    <x v="0"/>
  </r>
  <r>
    <s v="       101133"/>
    <s v="101133"/>
    <s v="       200519"/>
    <s v="Sat zidni-okrugli metalni"/>
    <x v="1"/>
    <s v="22.03.07"/>
    <s v="01.04.07"/>
    <n v="100"/>
    <n v="1"/>
    <n v="168.36"/>
    <n v="168.36"/>
    <n v="0"/>
    <n v="67.344000000000008"/>
    <x v="0"/>
  </r>
  <r>
    <s v="       101280"/>
    <s v="101280"/>
    <s v="       200152"/>
    <s v="HDD WD passeport 1TB 2,5&quot;"/>
    <x v="2"/>
    <s v="08.07.13"/>
    <s v="01.08.13"/>
    <n v="100"/>
    <n v="1"/>
    <n v="637.5"/>
    <n v="637.5"/>
    <n v="0"/>
    <n v="255"/>
    <x v="0"/>
  </r>
  <r>
    <s v="       101372"/>
    <s v="101372"/>
    <s v="       200614"/>
    <s v="Štoperica **Pašić"/>
    <x v="1"/>
    <s v="13.10.10"/>
    <s v="01.11.10"/>
    <n v="100"/>
    <n v="1"/>
    <n v="138"/>
    <n v="138"/>
    <n v="0"/>
    <n v="55.2"/>
    <x v="0"/>
  </r>
  <r>
    <s v="       101373"/>
    <s v="101373"/>
    <s v="       200614"/>
    <s v="Štoperica **Pašić"/>
    <x v="1"/>
    <s v="13.10.10"/>
    <s v="01.11.10"/>
    <n v="100"/>
    <n v="1"/>
    <n v="138"/>
    <n v="138"/>
    <n v="0"/>
    <n v="55.2"/>
    <x v="0"/>
  </r>
  <r>
    <s v="       101437"/>
    <s v="101437"/>
    <s v="       200143"/>
    <s v="HDD Seagate 1TB **Lovrenč"/>
    <x v="2"/>
    <s v="19.05.10"/>
    <s v="01.06.10"/>
    <n v="100"/>
    <n v="1"/>
    <n v="685.77"/>
    <n v="685.77"/>
    <n v="0"/>
    <n v="274.30799999999999"/>
    <x v="0"/>
  </r>
  <r>
    <s v="       101450"/>
    <s v="101450"/>
    <s v="       200097"/>
    <s v="HDD ADATA 1TB (Sremac -Re"/>
    <x v="2"/>
    <s v="11.12.14"/>
    <s v="01.01.15"/>
    <n v="100"/>
    <n v="1"/>
    <n v="537.5"/>
    <n v="537.5"/>
    <n v="0"/>
    <n v="215"/>
    <x v="0"/>
  </r>
  <r>
    <s v="       101473"/>
    <s v="101473"/>
    <s v="       200509"/>
    <s v="Rezač papira Primer 220 *"/>
    <x v="1"/>
    <s v="14.02.08"/>
    <s v="01.03.08"/>
    <n v="100"/>
    <n v="1"/>
    <n v="463.6"/>
    <n v="463.6"/>
    <n v="0"/>
    <n v="185.44000000000003"/>
    <x v="0"/>
  </r>
  <r>
    <s v="       101474"/>
    <s v="101474"/>
    <s v="       200452"/>
    <s v="Ploča oglasna-pluto **Ren"/>
    <x v="1"/>
    <s v="10.07.07"/>
    <s v="01.08.07"/>
    <n v="100"/>
    <n v="1"/>
    <n v="189.61"/>
    <n v="189.61"/>
    <n v="0"/>
    <n v="75.844000000000008"/>
    <x v="0"/>
  </r>
  <r>
    <s v="       101475"/>
    <s v="101475"/>
    <s v="       200453"/>
    <s v="Ploča pluto 60x90 **Rendu"/>
    <x v="1"/>
    <s v="05.03.08"/>
    <s v="01.04.08"/>
    <n v="100"/>
    <n v="1"/>
    <n v="230.58"/>
    <n v="230.58"/>
    <n v="0"/>
    <n v="92.232000000000014"/>
    <x v="0"/>
  </r>
  <r>
    <s v="       101573"/>
    <s v="101573"/>
    <s v="       200676"/>
    <s v="Ventilator Elit *Došen"/>
    <x v="1"/>
    <s v="03.07.12"/>
    <s v="01.08.12"/>
    <n v="100"/>
    <n v="1"/>
    <n v="142.74"/>
    <n v="142.74"/>
    <n v="0"/>
    <n v="57.096000000000004"/>
    <x v="0"/>
  </r>
  <r>
    <s v="       101594"/>
    <s v="101594"/>
    <s v="       200294"/>
    <s v="Ljestve aluminijske ***Do"/>
    <x v="1"/>
    <s v="09.06.10"/>
    <s v="01.07.10"/>
    <n v="100"/>
    <n v="1"/>
    <n v="629"/>
    <n v="629"/>
    <n v="0"/>
    <n v="251.60000000000002"/>
    <x v="0"/>
  </r>
  <r>
    <s v="       101881"/>
    <s v="101881"/>
    <s v="       200086"/>
    <s v="HDD-ext. 120GB **Hrnčević"/>
    <x v="2"/>
    <s v="10.09.07"/>
    <s v="01.10.07"/>
    <n v="100"/>
    <n v="1"/>
    <n v="1084.58"/>
    <n v="1084.58"/>
    <n v="0"/>
    <n v="433.83199999999999"/>
    <x v="0"/>
  </r>
  <r>
    <s v="       101882"/>
    <s v="101882"/>
    <s v="       200096"/>
    <s v="HDD ADATA 1TB"/>
    <x v="2"/>
    <s v="26.05.14"/>
    <s v="01.06.14"/>
    <n v="100"/>
    <n v="1"/>
    <n v="517.07000000000005"/>
    <n v="517.07000000000005"/>
    <n v="0"/>
    <n v="206.82800000000003"/>
    <x v="0"/>
  </r>
  <r>
    <s v="       101885"/>
    <s v="101885"/>
    <s v="       200099"/>
    <s v="HDD ADATA 1TB **Gaurina"/>
    <x v="2"/>
    <s v="26.05.14"/>
    <s v="01.06.14"/>
    <n v="100"/>
    <n v="1"/>
    <n v="517.08000000000004"/>
    <n v="517.08000000000004"/>
    <n v="0"/>
    <n v="206.83200000000002"/>
    <x v="0"/>
  </r>
  <r>
    <s v="       101890"/>
    <s v="101890"/>
    <s v="       200605"/>
    <s v="Svjetiljka stolna *Karasa"/>
    <x v="0"/>
    <s v="26.09.15"/>
    <s v="01.10.15"/>
    <n v="100"/>
    <n v="1"/>
    <n v="349"/>
    <n v="349"/>
    <n v="0"/>
    <n v="139.6"/>
    <x v="0"/>
  </r>
  <r>
    <s v="       101891"/>
    <s v="101891"/>
    <s v="       200133"/>
    <s v="HDD externi 1TB **Vulin"/>
    <x v="2"/>
    <s v="09.12.14"/>
    <s v="01.01.15"/>
    <n v="100"/>
    <n v="1"/>
    <n v="625"/>
    <n v="625"/>
    <n v="0"/>
    <n v="250"/>
    <x v="0"/>
  </r>
  <r>
    <s v="       101892"/>
    <s v="101892"/>
    <s v="       200376"/>
    <s v="Ormarić za ključeve **Vul"/>
    <x v="0"/>
    <s v="09.12.14"/>
    <s v="01.01.15"/>
    <n v="100"/>
    <n v="1"/>
    <n v="180.38"/>
    <n v="180.38"/>
    <n v="0"/>
    <n v="72.152000000000001"/>
    <x v="0"/>
  </r>
  <r>
    <s v="       101893"/>
    <s v="101893"/>
    <s v="       200234"/>
    <s v="Kompresor **Vulin"/>
    <x v="1"/>
    <s v="09.12.14"/>
    <s v="01.01.15"/>
    <n v="100"/>
    <n v="1"/>
    <n v="664.9"/>
    <n v="664.9"/>
    <n v="0"/>
    <n v="265.95999999999998"/>
    <x v="0"/>
  </r>
  <r>
    <s v="       101894"/>
    <s v="101894"/>
    <s v="       200041"/>
    <s v="Digitalni mjerni uređaj *"/>
    <x v="1"/>
    <s v="09.12.14"/>
    <s v="01.01.15"/>
    <n v="100"/>
    <n v="1"/>
    <n v="237.4"/>
    <n v="237.4"/>
    <n v="0"/>
    <n v="94.960000000000008"/>
    <x v="0"/>
  </r>
  <r>
    <s v="       101895"/>
    <s v="101895"/>
    <s v="       200460"/>
    <s v="Pomično mjerilo **Vulin"/>
    <x v="1"/>
    <s v="09.12.14"/>
    <s v="01.01.15"/>
    <n v="100"/>
    <n v="1"/>
    <n v="170.92000000000002"/>
    <n v="170.92000000000002"/>
    <n v="0"/>
    <n v="68.368000000000009"/>
    <x v="0"/>
  </r>
  <r>
    <s v="       101896"/>
    <s v="101896"/>
    <s v="       200610"/>
    <s v="Škrip čvrsti 150mm **Vuli"/>
    <x v="1"/>
    <s v="09.12.14"/>
    <s v="01.01.15"/>
    <n v="100"/>
    <n v="1"/>
    <n v="441.65000000000003"/>
    <n v="441.65000000000003"/>
    <n v="0"/>
    <n v="176.66000000000003"/>
    <x v="0"/>
  </r>
  <r>
    <s v="       101899"/>
    <s v="101899"/>
    <s v="       200442"/>
    <s v="Ploča magnet.bijela 60x90"/>
    <x v="1"/>
    <s v="14.02.08"/>
    <s v="01.03.08"/>
    <n v="100"/>
    <n v="1"/>
    <n v="335.5"/>
    <n v="335.5"/>
    <n v="0"/>
    <n v="134.20000000000002"/>
    <x v="0"/>
  </r>
  <r>
    <s v="       101939"/>
    <s v="101939"/>
    <s v="       200500"/>
    <s v="Radijator uljni *Lukaš"/>
    <x v="1"/>
    <s v="05.05.15"/>
    <s v="01.06.15"/>
    <n v="100"/>
    <n v="1"/>
    <n v="374.28000000000003"/>
    <n v="374.28000000000003"/>
    <n v="0"/>
    <n v="149.71200000000002"/>
    <x v="0"/>
  </r>
  <r>
    <s v="       102014"/>
    <s v="102014"/>
    <s v="       200636"/>
    <s v="Uništavač papira Alpha **"/>
    <x v="1"/>
    <s v="19.02.14"/>
    <s v="01.03.14"/>
    <n v="100"/>
    <n v="1"/>
    <n v="241.35"/>
    <n v="241.35"/>
    <n v="0"/>
    <n v="96.54"/>
    <x v="0"/>
  </r>
  <r>
    <s v="       102033"/>
    <s v="102033"/>
    <s v="       200311"/>
    <s v="Mikrovalna pećnica 23L **"/>
    <x v="1"/>
    <s v="05.02.15"/>
    <s v="01.03.15"/>
    <n v="100"/>
    <n v="1"/>
    <n v="1148.6400000000001"/>
    <n v="1148.6400000000001"/>
    <n v="0"/>
    <n v="459.45600000000007"/>
    <x v="0"/>
  </r>
  <r>
    <s v="       102078"/>
    <s v="102078"/>
    <s v="       200087"/>
    <s v="HDD-externi 500 **Kuhinek"/>
    <x v="2"/>
    <s v="09.10.07"/>
    <s v="01.11.07"/>
    <n v="100"/>
    <n v="1"/>
    <n v="1533.3600000000001"/>
    <n v="1533.3600000000001"/>
    <n v="0"/>
    <n v="613.34400000000005"/>
    <x v="0"/>
  </r>
  <r>
    <s v="       102080"/>
    <s v="102080"/>
    <s v="       200117"/>
    <s v="HDD EXT *Kuhinek"/>
    <x v="2"/>
    <s v="26.05.15"/>
    <s v="01.06.15"/>
    <n v="100"/>
    <n v="1"/>
    <n v="950"/>
    <n v="950"/>
    <n v="0"/>
    <n v="380"/>
    <x v="0"/>
  </r>
  <r>
    <s v="       102081"/>
    <s v="102081"/>
    <s v="       200064"/>
    <s v="Endoskop Voltcraft BS300X"/>
    <x v="1"/>
    <s v="05.06.14"/>
    <s v="01.07.14"/>
    <n v="100"/>
    <n v="1"/>
    <n v="771.64"/>
    <n v="771.64"/>
    <n v="0"/>
    <n v="308.65600000000001"/>
    <x v="0"/>
  </r>
  <r>
    <s v="       102082"/>
    <s v="102082"/>
    <s v="       200366"/>
    <s v="Multimetar UT 71E **Kuhin"/>
    <x v="1"/>
    <s v="16.11.09"/>
    <s v="01.12.09"/>
    <n v="100"/>
    <n v="1"/>
    <n v="1523.97"/>
    <n v="1523.97"/>
    <n v="0"/>
    <n v="609.58800000000008"/>
    <x v="0"/>
  </r>
  <r>
    <s v="       102083"/>
    <s v="102083"/>
    <s v="       200365"/>
    <s v="Multimetar M3900 **Kuhine"/>
    <x v="1"/>
    <s v="16.11.09"/>
    <s v="01.12.09"/>
    <n v="100"/>
    <n v="1"/>
    <n v="170"/>
    <n v="170"/>
    <n v="0"/>
    <n v="68"/>
    <x v="0"/>
  </r>
  <r>
    <s v="       102084"/>
    <s v="102084"/>
    <s v="       200365"/>
    <s v="Multimetar M3900 **Kuhine"/>
    <x v="1"/>
    <s v="16.11.09"/>
    <s v="01.12.09"/>
    <n v="100"/>
    <n v="1"/>
    <n v="169.99"/>
    <n v="169.99"/>
    <n v="0"/>
    <n v="67.996000000000009"/>
    <x v="0"/>
  </r>
  <r>
    <s v="       102085"/>
    <s v="102085"/>
    <s v="       200364"/>
    <s v="Multimetar M3900"/>
    <x v="1"/>
    <s v="16.11.09"/>
    <s v="01.12.09"/>
    <n v="100"/>
    <n v="1"/>
    <n v="170"/>
    <n v="170"/>
    <n v="0"/>
    <n v="68"/>
    <x v="0"/>
  </r>
  <r>
    <s v="       102086"/>
    <s v="102086"/>
    <s v="       200364"/>
    <s v="Multimetar M3900"/>
    <x v="1"/>
    <s v="16.11.09"/>
    <s v="01.12.09"/>
    <n v="100"/>
    <n v="1"/>
    <n v="170"/>
    <n v="170"/>
    <n v="0"/>
    <n v="68"/>
    <x v="0"/>
  </r>
  <r>
    <s v="       102087"/>
    <s v="102087"/>
    <s v="       200364"/>
    <s v="Multimetar M3900"/>
    <x v="1"/>
    <s v="16.11.09"/>
    <s v="01.12.09"/>
    <n v="100"/>
    <n v="1"/>
    <n v="170"/>
    <n v="170"/>
    <n v="0"/>
    <n v="68"/>
    <x v="0"/>
  </r>
  <r>
    <s v="       102088"/>
    <s v="102088"/>
    <s v="       200364"/>
    <s v="Multimetar M3900"/>
    <x v="1"/>
    <s v="16.11.09"/>
    <s v="01.12.09"/>
    <n v="100"/>
    <n v="1"/>
    <n v="170"/>
    <n v="170"/>
    <n v="0"/>
    <n v="68"/>
    <x v="0"/>
  </r>
  <r>
    <s v="       102089"/>
    <s v="102089"/>
    <s v="       200364"/>
    <s v="Multimetar M3900"/>
    <x v="1"/>
    <s v="16.11.09"/>
    <s v="01.12.09"/>
    <n v="100"/>
    <n v="1"/>
    <n v="170"/>
    <n v="170"/>
    <n v="0"/>
    <n v="68"/>
    <x v="0"/>
  </r>
  <r>
    <s v="       102090"/>
    <s v="102090"/>
    <s v="       200667"/>
    <s v="Vaga mini 200g"/>
    <x v="1"/>
    <s v="10.11.12"/>
    <s v="01.12.12"/>
    <n v="100"/>
    <n v="1"/>
    <n v="155"/>
    <n v="155"/>
    <n v="0"/>
    <n v="62"/>
    <x v="0"/>
  </r>
  <r>
    <s v="       102091"/>
    <s v="102091"/>
    <s v="       200528"/>
    <s v="Simulator potresa *Kuhine"/>
    <x v="1"/>
    <s v="25.10.13"/>
    <s v="01.11.13"/>
    <n v="100"/>
    <n v="1"/>
    <n v="3144.58"/>
    <n v="3144.58"/>
    <n v="0"/>
    <n v="1257.8320000000001"/>
    <x v="0"/>
  </r>
  <r>
    <s v="       102092"/>
    <s v="102092"/>
    <s v="       200440"/>
    <s v="Plinska lemilica WP60K **"/>
    <x v="1"/>
    <s v="07.05.14"/>
    <s v="01.06.14"/>
    <n v="100"/>
    <n v="1"/>
    <n v="650.25"/>
    <n v="650.25"/>
    <n v="0"/>
    <n v="260.10000000000002"/>
    <x v="0"/>
  </r>
  <r>
    <s v="       102093"/>
    <s v="102093"/>
    <s v="       200056"/>
    <s v="Držač stolni Multimaster"/>
    <x v="0"/>
    <s v="12.03.14"/>
    <s v="01.04.14"/>
    <n v="100"/>
    <n v="1"/>
    <n v="268.88"/>
    <n v="268.88"/>
    <n v="0"/>
    <n v="107.55200000000001"/>
    <x v="0"/>
  </r>
  <r>
    <s v="       102094"/>
    <s v="102094"/>
    <s v="       200637"/>
    <s v="UPS APC BACK-UPS *Kuhinek"/>
    <x v="1"/>
    <s v="08.07.14"/>
    <s v="01.08.14"/>
    <n v="100"/>
    <n v="1"/>
    <n v="788.84"/>
    <n v="788.84"/>
    <n v="0"/>
    <n v="315.53600000000006"/>
    <x v="0"/>
  </r>
  <r>
    <s v="       102095"/>
    <s v="102095"/>
    <s v="       200202"/>
    <s v="Kliješta automatska za pk"/>
    <x v="1"/>
    <s v="05.06.14"/>
    <s v="01.07.14"/>
    <n v="100"/>
    <n v="1"/>
    <n v="161.77000000000001"/>
    <n v="161.77000000000001"/>
    <n v="0"/>
    <n v="64.708000000000013"/>
    <x v="0"/>
  </r>
  <r>
    <s v="       102096"/>
    <s v="102096"/>
    <s v="       200691"/>
    <s v="WIFI extender *Kuhinek"/>
    <x v="1"/>
    <s v="28.04.14"/>
    <s v="01.05.14"/>
    <n v="100"/>
    <n v="1"/>
    <n v="216.45000000000002"/>
    <n v="216.45000000000002"/>
    <n v="0"/>
    <n v="86.580000000000013"/>
    <x v="0"/>
  </r>
  <r>
    <s v="       102097"/>
    <s v="102097"/>
    <s v="       200483"/>
    <s v="Presenter wireless R700 *"/>
    <x v="1"/>
    <s v="15.04.13"/>
    <s v="01.05.13"/>
    <n v="100"/>
    <n v="1"/>
    <n v="626.6"/>
    <n v="626.6"/>
    <n v="0"/>
    <n v="250.64000000000001"/>
    <x v="0"/>
  </r>
  <r>
    <s v="       102098"/>
    <s v="102098"/>
    <s v="       200483"/>
    <s v="Presenter wireless R700 *"/>
    <x v="1"/>
    <s v="15.04.13"/>
    <s v="01.05.13"/>
    <n v="100"/>
    <n v="1"/>
    <n v="626.6"/>
    <n v="626.6"/>
    <n v="0"/>
    <n v="250.64000000000001"/>
    <x v="0"/>
  </r>
  <r>
    <s v="       102099"/>
    <s v="102099"/>
    <s v="       200658"/>
    <s v="Usisavač 25L Dustex *Kuhi"/>
    <x v="1"/>
    <s v="10.05.13"/>
    <s v="01.06.13"/>
    <n v="100"/>
    <n v="1"/>
    <n v="2274.09"/>
    <n v="2274.09"/>
    <n v="0"/>
    <n v="909.63600000000008"/>
    <x v="0"/>
  </r>
  <r>
    <s v="       102163"/>
    <s v="102163"/>
    <s v="       200207"/>
    <s v="Klješta strujna **Kuhinek"/>
    <x v="1"/>
    <s v="30.05.12"/>
    <s v="01.06.12"/>
    <n v="100"/>
    <n v="1"/>
    <n v="128.25"/>
    <n v="128.25"/>
    <n v="0"/>
    <n v="51.300000000000004"/>
    <x v="0"/>
  </r>
  <r>
    <s v="       102164"/>
    <s v="102164"/>
    <s v="       200207"/>
    <s v="Klješta strujna **Kuhinek"/>
    <x v="1"/>
    <s v="30.05.12"/>
    <s v="01.06.12"/>
    <n v="100"/>
    <n v="1"/>
    <n v="128.25"/>
    <n v="128.25"/>
    <n v="0"/>
    <n v="51.300000000000004"/>
    <x v="0"/>
  </r>
  <r>
    <s v="       102165"/>
    <s v="102165"/>
    <s v="       200178"/>
    <s v="Kabel 884X-USB *Kuhinek"/>
    <x v="1"/>
    <s v="27.02.13"/>
    <s v="01.03.13"/>
    <n v="100"/>
    <n v="1"/>
    <n v="1429.13"/>
    <n v="1429.13"/>
    <n v="0"/>
    <n v="571.65200000000004"/>
    <x v="0"/>
  </r>
  <r>
    <s v="       102166"/>
    <s v="102166"/>
    <s v="       200002"/>
    <s v="Adapter napajanja 20W **K"/>
    <x v="1"/>
    <s v="05.06.14"/>
    <s v="01.07.14"/>
    <n v="100"/>
    <n v="1"/>
    <n v="169.48"/>
    <n v="169.48"/>
    <n v="0"/>
    <n v="67.792000000000002"/>
    <x v="0"/>
  </r>
  <r>
    <s v="       102167"/>
    <s v="102167"/>
    <s v="       200001"/>
    <s v="Adapter napajanja 045D **"/>
    <x v="1"/>
    <s v="05.06.14"/>
    <s v="01.07.14"/>
    <n v="100"/>
    <n v="1"/>
    <n v="262.09000000000003"/>
    <n v="262.09000000000003"/>
    <n v="0"/>
    <n v="104.83600000000001"/>
    <x v="0"/>
  </r>
  <r>
    <s v="       102177"/>
    <s v="102177"/>
    <s v="       200071"/>
    <s v="Fotoaparat Panasonic DMC"/>
    <x v="1"/>
    <s v="04.04.14"/>
    <s v="01.05.14"/>
    <n v="100"/>
    <n v="1"/>
    <n v="2654"/>
    <n v="2654"/>
    <n v="0"/>
    <n v="1061.6000000000001"/>
    <x v="0"/>
  </r>
  <r>
    <s v="       102200"/>
    <s v="102200"/>
    <s v="       200463"/>
    <s v="Portreplikator 230W **Kuh"/>
    <x v="1"/>
    <s v="19.11.12"/>
    <s v="01.12.12"/>
    <n v="100"/>
    <n v="1"/>
    <n v="1550.76"/>
    <n v="1550.76"/>
    <n v="0"/>
    <n v="620.30400000000009"/>
    <x v="0"/>
  </r>
  <r>
    <s v="       102203"/>
    <s v="102203"/>
    <s v="       200583"/>
    <s v="Sonda za mjerenje temp. *"/>
    <x v="1"/>
    <s v="06.02.13"/>
    <s v="01.03.13"/>
    <n v="100"/>
    <n v="1"/>
    <n v="257.20999999999998"/>
    <n v="257.20999999999998"/>
    <n v="0"/>
    <n v="102.884"/>
    <x v="0"/>
  </r>
  <r>
    <s v="       102204"/>
    <s v="102204"/>
    <s v="       200583"/>
    <s v="Sonda za mjerenje temp. *"/>
    <x v="1"/>
    <s v="06.02.13"/>
    <s v="01.03.13"/>
    <n v="100"/>
    <n v="1"/>
    <n v="257.20999999999998"/>
    <n v="257.20999999999998"/>
    <n v="0"/>
    <n v="102.884"/>
    <x v="0"/>
  </r>
  <r>
    <s v="       102205"/>
    <s v="102205"/>
    <s v="       200583"/>
    <s v="Sonda za mjerenje temp. *"/>
    <x v="1"/>
    <s v="06.02.13"/>
    <s v="01.03.13"/>
    <n v="100"/>
    <n v="1"/>
    <n v="257.20999999999998"/>
    <n v="257.20999999999998"/>
    <n v="0"/>
    <n v="102.884"/>
    <x v="0"/>
  </r>
  <r>
    <s v="       102206"/>
    <s v="102206"/>
    <s v="       200583"/>
    <s v="Sonda za mjerenje temp. *"/>
    <x v="1"/>
    <s v="06.02.13"/>
    <s v="01.03.13"/>
    <n v="100"/>
    <n v="1"/>
    <n v="257.20999999999998"/>
    <n v="257.20999999999998"/>
    <n v="0"/>
    <n v="102.884"/>
    <x v="0"/>
  </r>
  <r>
    <s v="       102207"/>
    <s v="102207"/>
    <s v="       200583"/>
    <s v="Sonda za mjerenje temp. *"/>
    <x v="1"/>
    <s v="06.02.13"/>
    <s v="01.03.13"/>
    <n v="100"/>
    <n v="1"/>
    <n v="257.20999999999998"/>
    <n v="257.20999999999998"/>
    <n v="0"/>
    <n v="102.884"/>
    <x v="0"/>
  </r>
  <r>
    <s v="       102208"/>
    <s v="102208"/>
    <s v="       200583"/>
    <s v="Sonda za mjerenje temp. *"/>
    <x v="1"/>
    <s v="06.02.13"/>
    <s v="01.03.13"/>
    <n v="100"/>
    <n v="1"/>
    <n v="257.20999999999998"/>
    <n v="257.20999999999998"/>
    <n v="0"/>
    <n v="102.884"/>
    <x v="0"/>
  </r>
  <r>
    <s v="       102209"/>
    <s v="102209"/>
    <s v="       200583"/>
    <s v="Sonda za mjerenje temp. *"/>
    <x v="1"/>
    <s v="06.02.13"/>
    <s v="01.03.13"/>
    <n v="100"/>
    <n v="1"/>
    <n v="257.20999999999998"/>
    <n v="257.20999999999998"/>
    <n v="0"/>
    <n v="102.884"/>
    <x v="0"/>
  </r>
  <r>
    <s v="       102210"/>
    <s v="102210"/>
    <s v="       200583"/>
    <s v="Sonda za mjerenje temp. *"/>
    <x v="1"/>
    <s v="06.02.13"/>
    <s v="01.03.13"/>
    <n v="100"/>
    <n v="1"/>
    <n v="257.22000000000003"/>
    <n v="257.22000000000003"/>
    <n v="0"/>
    <n v="102.88800000000002"/>
    <x v="0"/>
  </r>
  <r>
    <s v="       102211"/>
    <s v="102211"/>
    <s v="       200021"/>
    <s v="Bušilica Multimasrer top"/>
    <x v="1"/>
    <s v="10.05.13"/>
    <s v="01.06.13"/>
    <n v="100"/>
    <n v="1"/>
    <n v="2169"/>
    <n v="2169"/>
    <n v="0"/>
    <n v="867.6"/>
    <x v="0"/>
  </r>
  <r>
    <s v="       102212"/>
    <s v="102212"/>
    <s v="       200022"/>
    <s v="Bušilica udarna AKU **Kuh"/>
    <x v="1"/>
    <s v="21.02.14"/>
    <s v="01.03.14"/>
    <n v="100"/>
    <n v="1"/>
    <n v="1486.44"/>
    <n v="1486.44"/>
    <n v="0"/>
    <n v="594.57600000000002"/>
    <x v="0"/>
  </r>
  <r>
    <s v="       102213"/>
    <s v="102213"/>
    <s v="       200604"/>
    <s v="Svjetiljka AKU **Kuhinek"/>
    <x v="1"/>
    <s v="21.02.14"/>
    <s v="01.03.14"/>
    <n v="100"/>
    <n v="1"/>
    <n v="279.09000000000003"/>
    <n v="279.09000000000003"/>
    <n v="0"/>
    <n v="111.63600000000002"/>
    <x v="0"/>
  </r>
  <r>
    <s v="       102214"/>
    <s v="102214"/>
    <s v="       200689"/>
    <s v="WEB KAMERA LOGITECH C920"/>
    <x v="2"/>
    <s v="31.10.14"/>
    <s v="01.11.14"/>
    <n v="100"/>
    <n v="1"/>
    <n v="739.78"/>
    <n v="739.78"/>
    <n v="0"/>
    <n v="295.91199999999998"/>
    <x v="0"/>
  </r>
  <r>
    <s v="       102222"/>
    <s v="102222"/>
    <s v="       200484"/>
    <s v="Pretvornik tlaka 0-16bara"/>
    <x v="1"/>
    <s v="03.03.15"/>
    <s v="01.04.15"/>
    <n v="100"/>
    <n v="1"/>
    <n v="1837.5"/>
    <n v="1837.5"/>
    <n v="0"/>
    <n v="735"/>
    <x v="0"/>
  </r>
  <r>
    <s v="       102223"/>
    <s v="102223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24"/>
    <s v="102224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25"/>
    <s v="102225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26"/>
    <s v="102226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27"/>
    <s v="102227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28"/>
    <s v="102228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29"/>
    <s v="102229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30"/>
    <s v="102230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31"/>
    <s v="102231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32"/>
    <s v="102232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33"/>
    <s v="102233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34"/>
    <s v="102234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35"/>
    <s v="102235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36"/>
    <s v="102236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37"/>
    <s v="102237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38"/>
    <s v="102238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39"/>
    <s v="102239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40"/>
    <s v="102240"/>
    <s v="       200469"/>
    <s v="Postolje za grijanje **Šk"/>
    <x v="0"/>
    <s v="22.03.07"/>
    <s v="01.04.07"/>
    <n v="100"/>
    <n v="1"/>
    <n v="153.72"/>
    <n v="153.72"/>
    <n v="0"/>
    <n v="61.488"/>
    <x v="0"/>
  </r>
  <r>
    <s v="       102241"/>
    <s v="102241"/>
    <s v="       200195"/>
    <s v="Kanister 50l, okrugli **Š"/>
    <x v="1"/>
    <s v="27.05.08"/>
    <s v="01.06.08"/>
    <n v="100"/>
    <n v="1"/>
    <n v="367.7"/>
    <n v="367.7"/>
    <n v="0"/>
    <n v="147.08000000000001"/>
    <x v="0"/>
  </r>
  <r>
    <s v="       102248"/>
    <s v="102248"/>
    <s v="       200083"/>
    <s v="Grijalica sa termostatom"/>
    <x v="1"/>
    <s v="03.10.15"/>
    <s v="01.11.15"/>
    <n v="100"/>
    <n v="1"/>
    <n v="395"/>
    <n v="395"/>
    <n v="0"/>
    <n v="158"/>
    <x v="0"/>
  </r>
  <r>
    <s v="       102249"/>
    <s v="102249"/>
    <s v="       200101"/>
    <s v="HDD ADATA 1TB **Kuhinek"/>
    <x v="2"/>
    <s v="16.05.14"/>
    <s v="01.06.14"/>
    <n v="100"/>
    <n v="1"/>
    <n v="517.08000000000004"/>
    <n v="517.08000000000004"/>
    <n v="0"/>
    <n v="206.83200000000002"/>
    <x v="0"/>
  </r>
  <r>
    <s v="       102250"/>
    <s v="102250"/>
    <s v="       200483"/>
    <s v="Presenter wireless R700 *"/>
    <x v="1"/>
    <s v="11.10.13"/>
    <s v="01.11.13"/>
    <n v="100"/>
    <n v="1"/>
    <n v="626.6"/>
    <n v="626.6"/>
    <n v="0"/>
    <n v="250.64000000000001"/>
    <x v="0"/>
  </r>
  <r>
    <s v="       102324"/>
    <s v="102324"/>
    <s v="       200325"/>
    <s v="Mjerna ura fi 60 1/100 **"/>
    <x v="1"/>
    <s v="04.10.07"/>
    <s v="01.11.07"/>
    <n v="100"/>
    <n v="1"/>
    <n v="261.08"/>
    <n v="261.08"/>
    <n v="0"/>
    <n v="104.432"/>
    <x v="0"/>
  </r>
  <r>
    <s v="       102325"/>
    <s v="102325"/>
    <s v="       200323"/>
    <s v="Mjerilo radioničko 300mm"/>
    <x v="1"/>
    <s v="04.10.07"/>
    <s v="01.11.07"/>
    <n v="100"/>
    <n v="1"/>
    <n v="711.26"/>
    <n v="711.26"/>
    <n v="0"/>
    <n v="284.50400000000002"/>
    <x v="0"/>
  </r>
  <r>
    <s v="       102326"/>
    <s v="102326"/>
    <s v="       200179"/>
    <s v="Kabel roleta na PVC **Hrž"/>
    <x v="1"/>
    <s v="24.07.09"/>
    <s v="01.08.09"/>
    <n v="100"/>
    <n v="1"/>
    <n v="649"/>
    <n v="649"/>
    <n v="0"/>
    <n v="259.60000000000002"/>
    <x v="0"/>
  </r>
  <r>
    <s v="       102327"/>
    <s v="102327"/>
    <s v="       200030"/>
    <s v="Čekić udarni BH 1600 **Hr"/>
    <x v="1"/>
    <s v="24.07.09"/>
    <s v="01.08.09"/>
    <n v="100"/>
    <n v="1"/>
    <n v="399"/>
    <n v="399"/>
    <n v="0"/>
    <n v="159.60000000000002"/>
    <x v="0"/>
  </r>
  <r>
    <s v="       102328"/>
    <s v="102328"/>
    <s v="       200504"/>
    <s v="Reflektor Ascoli **Hrženj"/>
    <x v="1"/>
    <s v="24.07.09"/>
    <s v="01.08.09"/>
    <n v="100"/>
    <n v="1"/>
    <n v="289.01"/>
    <n v="289.01"/>
    <n v="0"/>
    <n v="115.604"/>
    <x v="0"/>
  </r>
  <r>
    <s v="       102329"/>
    <s v="102329"/>
    <s v="       200210"/>
    <s v="Kofer aluminijski **Hržen"/>
    <x v="1"/>
    <s v="18.08.09"/>
    <s v="01.09.09"/>
    <n v="100"/>
    <n v="1"/>
    <n v="200"/>
    <n v="200"/>
    <n v="0"/>
    <n v="80"/>
    <x v="0"/>
  </r>
  <r>
    <s v="       102330"/>
    <s v="102330"/>
    <s v="       200216"/>
    <s v="Kofer za alat **Hrženjak"/>
    <x v="1"/>
    <s v="18.08.09"/>
    <s v="01.09.09"/>
    <n v="100"/>
    <n v="1"/>
    <n v="229"/>
    <n v="229"/>
    <n v="0"/>
    <n v="91.600000000000009"/>
    <x v="0"/>
  </r>
  <r>
    <s v="       102331"/>
    <s v="102331"/>
    <s v="       200180"/>
    <s v="Kabel roleta trofazni **H"/>
    <x v="1"/>
    <s v="18.11.09"/>
    <s v="01.12.09"/>
    <n v="100"/>
    <n v="1"/>
    <n v="1519.05"/>
    <n v="1519.05"/>
    <n v="0"/>
    <n v="607.62"/>
    <x v="0"/>
  </r>
  <r>
    <s v="       102332"/>
    <s v="102332"/>
    <s v="       200663"/>
    <s v="Usisavač za pepeo **Hržen"/>
    <x v="1"/>
    <s v="10.11.09"/>
    <s v="01.12.09"/>
    <n v="100"/>
    <n v="1"/>
    <n v="189"/>
    <n v="189"/>
    <n v="0"/>
    <n v="75.600000000000009"/>
    <x v="0"/>
  </r>
  <r>
    <s v="       102333"/>
    <s v="102333"/>
    <s v="       200505"/>
    <s v="Reflektor ručni **Hrženja"/>
    <x v="1"/>
    <s v="10.11.09"/>
    <s v="01.12.09"/>
    <n v="100"/>
    <n v="1"/>
    <n v="189"/>
    <n v="189"/>
    <n v="0"/>
    <n v="75.600000000000009"/>
    <x v="0"/>
  </r>
  <r>
    <s v="       102334"/>
    <s v="102334"/>
    <s v="       200680"/>
    <s v="Vizir IS **"/>
    <x v="1"/>
    <s v="14.02.14"/>
    <s v="01.03.14"/>
    <n v="100"/>
    <n v="1"/>
    <n v="172.29"/>
    <n v="172.29"/>
    <n v="0"/>
    <n v="68.915999999999997"/>
    <x v="0"/>
  </r>
  <r>
    <s v="       102336"/>
    <s v="102336"/>
    <s v="       200325"/>
    <s v="Mjerna ura fi 60 1/100 **"/>
    <x v="1"/>
    <s v="04.10.07"/>
    <s v="01.11.07"/>
    <n v="100"/>
    <n v="1"/>
    <n v="261.08"/>
    <n v="261.08"/>
    <n v="0"/>
    <n v="104.432"/>
    <x v="0"/>
  </r>
  <r>
    <s v="       102337"/>
    <s v="102337"/>
    <s v="       200325"/>
    <s v="Mjerna ura fi 60 1/100 **"/>
    <x v="1"/>
    <s v="04.10.07"/>
    <s v="01.11.07"/>
    <n v="100"/>
    <n v="1"/>
    <n v="261.08"/>
    <n v="261.08"/>
    <n v="0"/>
    <n v="104.432"/>
    <x v="0"/>
  </r>
  <r>
    <s v="       102338"/>
    <s v="102338"/>
    <s v="       200040"/>
    <s v="Destilator vode 4000"/>
    <x v="1"/>
    <s v="11.12.14"/>
    <s v="01.01.15"/>
    <n v="100"/>
    <n v="1"/>
    <n v="2175"/>
    <n v="2175"/>
    <n v="0"/>
    <n v="870"/>
    <x v="0"/>
  </r>
  <r>
    <s v="       102339"/>
    <s v="102339"/>
    <s v="       200560"/>
    <s v="Sito laborat. 32qm"/>
    <x v="1"/>
    <s v="14.03.14"/>
    <s v="01.04.14"/>
    <n v="100"/>
    <n v="1"/>
    <n v="1817.8600000000001"/>
    <n v="1817.8600000000001"/>
    <n v="0"/>
    <n v="727.14400000000012"/>
    <x v="0"/>
  </r>
  <r>
    <s v="       102340"/>
    <s v="102340"/>
    <s v="       200564"/>
    <s v="Sito laborat. 63qm"/>
    <x v="1"/>
    <s v="14.03.14"/>
    <s v="01.04.14"/>
    <n v="100"/>
    <n v="1"/>
    <n v="851.53"/>
    <n v="851.53"/>
    <n v="0"/>
    <n v="340.61200000000002"/>
    <x v="0"/>
  </r>
  <r>
    <s v="       102341"/>
    <s v="102341"/>
    <s v="       200564"/>
    <s v="Sito laborat. 63qm"/>
    <x v="1"/>
    <s v="14.03.14"/>
    <s v="01.04.14"/>
    <n v="100"/>
    <n v="1"/>
    <n v="851.53"/>
    <n v="851.53"/>
    <n v="0"/>
    <n v="340.61200000000002"/>
    <x v="0"/>
  </r>
  <r>
    <s v="       102342"/>
    <s v="102342"/>
    <s v="       200554"/>
    <s v="Sito laborat. 100qm"/>
    <x v="1"/>
    <s v="14.03.14"/>
    <s v="01.04.14"/>
    <n v="100"/>
    <n v="1"/>
    <n v="851.53"/>
    <n v="851.53"/>
    <n v="0"/>
    <n v="340.61200000000002"/>
    <x v="0"/>
  </r>
  <r>
    <s v="       102343"/>
    <s v="102343"/>
    <s v="       200554"/>
    <s v="Sito laborat. 100qm"/>
    <x v="1"/>
    <s v="14.03.14"/>
    <s v="01.04.14"/>
    <n v="100"/>
    <n v="1"/>
    <n v="851.53"/>
    <n v="851.53"/>
    <n v="0"/>
    <n v="340.61200000000002"/>
    <x v="0"/>
  </r>
  <r>
    <s v="       102344"/>
    <s v="102344"/>
    <s v="       200555"/>
    <s v="Sito laborat. 125qm"/>
    <x v="1"/>
    <s v="14.03.14"/>
    <s v="01.04.14"/>
    <n v="100"/>
    <n v="1"/>
    <n v="851.53"/>
    <n v="851.53"/>
    <n v="0"/>
    <n v="340.61200000000002"/>
    <x v="0"/>
  </r>
  <r>
    <s v="       102345"/>
    <s v="102345"/>
    <s v="       200556"/>
    <s v="Sito laborat. 200qm"/>
    <x v="1"/>
    <s v="14.03.14"/>
    <s v="01.04.14"/>
    <n v="100"/>
    <n v="1"/>
    <n v="851.53"/>
    <n v="851.53"/>
    <n v="0"/>
    <n v="340.61200000000002"/>
    <x v="0"/>
  </r>
  <r>
    <s v="       102346"/>
    <s v="102346"/>
    <s v="       200557"/>
    <s v="Sito laborat. 250qm"/>
    <x v="1"/>
    <s v="14.03.14"/>
    <s v="01.04.14"/>
    <n v="100"/>
    <n v="1"/>
    <n v="851.53"/>
    <n v="851.53"/>
    <n v="0"/>
    <n v="340.61200000000002"/>
    <x v="0"/>
  </r>
  <r>
    <s v="       102347"/>
    <s v="102347"/>
    <s v="       200559"/>
    <s v="Sito laborat. 315qm"/>
    <x v="1"/>
    <s v="14.03.14"/>
    <s v="01.04.14"/>
    <n v="100"/>
    <n v="1"/>
    <n v="851.53"/>
    <n v="851.53"/>
    <n v="0"/>
    <n v="340.61200000000002"/>
    <x v="0"/>
  </r>
  <r>
    <s v="       102348"/>
    <s v="102348"/>
    <s v="       200561"/>
    <s v="Sito laborat. 400qm"/>
    <x v="1"/>
    <s v="14.03.14"/>
    <s v="01.04.14"/>
    <n v="100"/>
    <n v="1"/>
    <n v="851.53"/>
    <n v="851.53"/>
    <n v="0"/>
    <n v="340.61200000000002"/>
    <x v="0"/>
  </r>
  <r>
    <s v="       102349"/>
    <s v="102349"/>
    <s v="       200562"/>
    <s v="Sito laborat. 500qm"/>
    <x v="1"/>
    <s v="14.03.14"/>
    <s v="01.04.14"/>
    <n v="100"/>
    <n v="1"/>
    <n v="851.53"/>
    <n v="851.53"/>
    <n v="0"/>
    <n v="340.61200000000002"/>
    <x v="0"/>
  </r>
  <r>
    <s v="       102350"/>
    <s v="102350"/>
    <s v="       200563"/>
    <s v="Sito laborat. 630qm"/>
    <x v="1"/>
    <s v="14.03.14"/>
    <s v="01.04.14"/>
    <n v="100"/>
    <n v="1"/>
    <n v="851.53"/>
    <n v="851.53"/>
    <n v="0"/>
    <n v="340.61200000000002"/>
    <x v="0"/>
  </r>
  <r>
    <s v="       102351"/>
    <s v="102351"/>
    <s v="       200565"/>
    <s v="Sito laborat. 800qm"/>
    <x v="1"/>
    <s v="14.03.14"/>
    <s v="01.04.14"/>
    <n v="100"/>
    <n v="1"/>
    <n v="851.53"/>
    <n v="851.53"/>
    <n v="0"/>
    <n v="340.61200000000002"/>
    <x v="0"/>
  </r>
  <r>
    <s v="       102352"/>
    <s v="102352"/>
    <s v="       200574"/>
    <s v="Sito labrat. 1mm"/>
    <x v="1"/>
    <s v="14.03.14"/>
    <s v="01.04.14"/>
    <n v="100"/>
    <n v="1"/>
    <n v="918.48"/>
    <n v="918.48"/>
    <n v="0"/>
    <n v="367.39200000000005"/>
    <x v="0"/>
  </r>
  <r>
    <s v="       102353"/>
    <s v="102353"/>
    <s v="       200553"/>
    <s v="Sito laborat. 1,4mm"/>
    <x v="1"/>
    <s v="14.03.14"/>
    <s v="01.04.14"/>
    <n v="100"/>
    <n v="1"/>
    <n v="918.47"/>
    <n v="918.47"/>
    <n v="0"/>
    <n v="367.38800000000003"/>
    <x v="0"/>
  </r>
  <r>
    <s v="       102354"/>
    <s v="102354"/>
    <s v="       200558"/>
    <s v="Sito laborat. 2mm"/>
    <x v="1"/>
    <s v="14.03.14"/>
    <s v="01.04.14"/>
    <n v="100"/>
    <n v="1"/>
    <n v="918.47"/>
    <n v="918.47"/>
    <n v="0"/>
    <n v="367.38800000000003"/>
    <x v="0"/>
  </r>
  <r>
    <s v="       102355"/>
    <s v="102355"/>
    <s v="       200569"/>
    <s v="Sito laborat.3,15mm"/>
    <x v="1"/>
    <s v="14.03.14"/>
    <s v="01.04.14"/>
    <n v="100"/>
    <n v="1"/>
    <n v="1081.1200000000001"/>
    <n v="1081.1200000000001"/>
    <n v="0"/>
    <n v="432.44800000000009"/>
    <x v="0"/>
  </r>
  <r>
    <s v="       102356"/>
    <s v="102356"/>
    <s v="       200571"/>
    <s v="Sito laborat.4mm"/>
    <x v="1"/>
    <s v="14.03.14"/>
    <s v="01.04.14"/>
    <n v="100"/>
    <n v="1"/>
    <n v="1081.1200000000001"/>
    <n v="1081.1200000000001"/>
    <n v="0"/>
    <n v="432.44800000000009"/>
    <x v="0"/>
  </r>
  <r>
    <s v="       102357"/>
    <s v="102357"/>
    <s v="       200573"/>
    <s v="Sito laborat.8mm"/>
    <x v="1"/>
    <s v="14.03.14"/>
    <s v="01.04.14"/>
    <n v="100"/>
    <n v="1"/>
    <n v="1081.1200000000001"/>
    <n v="1081.1200000000001"/>
    <n v="0"/>
    <n v="432.44800000000009"/>
    <x v="0"/>
  </r>
  <r>
    <s v="       102358"/>
    <s v="102358"/>
    <s v="       200566"/>
    <s v="Sito laborat.10mm"/>
    <x v="1"/>
    <s v="14.03.14"/>
    <s v="01.04.14"/>
    <n v="100"/>
    <n v="1"/>
    <n v="1272.49"/>
    <n v="1272.49"/>
    <n v="0"/>
    <n v="508.99600000000004"/>
    <x v="0"/>
  </r>
  <r>
    <s v="       102359"/>
    <s v="102359"/>
    <s v="       200567"/>
    <s v="Sito laborat.11,2mm"/>
    <x v="1"/>
    <s v="14.03.14"/>
    <s v="01.04.14"/>
    <n v="100"/>
    <n v="1"/>
    <n v="1272.49"/>
    <n v="1272.49"/>
    <n v="0"/>
    <n v="508.99600000000004"/>
    <x v="0"/>
  </r>
  <r>
    <s v="       102360"/>
    <s v="102360"/>
    <s v="       200568"/>
    <s v="Sito laborat.16mm **"/>
    <x v="1"/>
    <s v="14.03.14"/>
    <s v="01.04.14"/>
    <n v="100"/>
    <n v="1"/>
    <n v="1272.49"/>
    <n v="1272.49"/>
    <n v="0"/>
    <n v="508.99600000000004"/>
    <x v="0"/>
  </r>
  <r>
    <s v="       102361"/>
    <s v="102361"/>
    <s v="       200570"/>
    <s v="Sito laborat.31,5mm **"/>
    <x v="1"/>
    <s v="14.03.14"/>
    <s v="01.04.14"/>
    <n v="100"/>
    <n v="1"/>
    <n v="1272.49"/>
    <n v="1272.49"/>
    <n v="0"/>
    <n v="508.99600000000004"/>
    <x v="0"/>
  </r>
  <r>
    <s v="       102362"/>
    <s v="102362"/>
    <s v="       200572"/>
    <s v="Sito laborat.63mm **"/>
    <x v="1"/>
    <s v="14.03.14"/>
    <s v="01.04.14"/>
    <n v="100"/>
    <n v="1"/>
    <n v="1272.49"/>
    <n v="1272.49"/>
    <n v="0"/>
    <n v="508.99600000000004"/>
    <x v="0"/>
  </r>
  <r>
    <s v="       102390"/>
    <s v="102390"/>
    <s v="       200089"/>
    <s v="HDD 1TB 2,5&quot;USB **Jaguljn"/>
    <x v="2"/>
    <s v="19.11.12"/>
    <s v="01.12.12"/>
    <n v="100"/>
    <n v="1"/>
    <n v="1036.25"/>
    <n v="1036.25"/>
    <n v="0"/>
    <n v="414.5"/>
    <x v="0"/>
  </r>
  <r>
    <s v="       102391"/>
    <s v="102391"/>
    <s v="       200155"/>
    <s v="HDD WD Passport 1TB *Jagu"/>
    <x v="2"/>
    <s v="20.12.13"/>
    <s v="01.01.14"/>
    <n v="100"/>
    <n v="1"/>
    <n v="637.5"/>
    <n v="637.5"/>
    <n v="0"/>
    <n v="255"/>
    <x v="0"/>
  </r>
  <r>
    <s v="       102392"/>
    <s v="102392"/>
    <s v="       200155"/>
    <s v="HDD WD Passport 1TB *Jagu"/>
    <x v="2"/>
    <s v="20.12.13"/>
    <s v="01.01.14"/>
    <n v="100"/>
    <n v="1"/>
    <n v="637.5"/>
    <n v="637.5"/>
    <n v="0"/>
    <n v="255"/>
    <x v="0"/>
  </r>
  <r>
    <s v="       102396"/>
    <s v="102396"/>
    <s v="       200100"/>
    <s v="HDD ADATA 1TB **Grbeš"/>
    <x v="2"/>
    <s v="11.06.14"/>
    <s v="01.07.14"/>
    <n v="100"/>
    <n v="1"/>
    <n v="517.07000000000005"/>
    <n v="517.07000000000005"/>
    <n v="0"/>
    <n v="206.82800000000003"/>
    <x v="0"/>
  </r>
  <r>
    <s v="       102410"/>
    <s v="102410"/>
    <s v="       200102"/>
    <s v="HDD ADATA 1TB **Sobota"/>
    <x v="2"/>
    <s v="11.06.14"/>
    <s v="01.07.14"/>
    <n v="100"/>
    <n v="1"/>
    <n v="517.08000000000004"/>
    <n v="517.08000000000004"/>
    <n v="0"/>
    <n v="206.83200000000002"/>
    <x v="0"/>
  </r>
  <r>
    <s v="       102411"/>
    <s v="102411"/>
    <s v="       200327"/>
    <s v="Mješalica stupna RZR1 *So"/>
    <x v="1"/>
    <s v="07.01.15"/>
    <s v="01.02.15"/>
    <n v="100"/>
    <n v="1"/>
    <n v="3978.84"/>
    <n v="3978.84"/>
    <n v="0"/>
    <n v="1591.5360000000001"/>
    <x v="0"/>
  </r>
  <r>
    <s v="       102412"/>
    <s v="102412"/>
    <s v="       200594"/>
    <s v="Stativ s U postoljem *Sob"/>
    <x v="0"/>
    <s v="07.01.15"/>
    <s v="01.02.15"/>
    <n v="100"/>
    <n v="1"/>
    <n v="707.31000000000006"/>
    <n v="707.31000000000006"/>
    <n v="0"/>
    <n v="282.92400000000004"/>
    <x v="0"/>
  </r>
  <r>
    <s v="       102452"/>
    <s v="102452"/>
    <s v="       200632"/>
    <s v="Transportna vreća 20l *Hr"/>
    <x v="1"/>
    <s v="03.11.15"/>
    <s v="01.12.15"/>
    <n v="100"/>
    <n v="1"/>
    <n v="335.2"/>
    <n v="335.2"/>
    <n v="0"/>
    <n v="134.08000000000001"/>
    <x v="0"/>
  </r>
  <r>
    <s v="       102453"/>
    <s v="102453"/>
    <s v="       200182"/>
    <s v="Kaciga Duro polar *Hrženj"/>
    <x v="1"/>
    <s v="03.11.15"/>
    <s v="01.12.15"/>
    <n v="100"/>
    <n v="1"/>
    <n v="343.2"/>
    <n v="343.2"/>
    <n v="0"/>
    <n v="137.28"/>
    <x v="0"/>
  </r>
  <r>
    <s v="       102455"/>
    <s v="102455"/>
    <s v="       200638"/>
    <s v="UPS Back Brics 850VA **Gl"/>
    <x v="1"/>
    <s v="21.12.11"/>
    <s v="01.01.12"/>
    <n v="100"/>
    <n v="0"/>
    <n v="0"/>
    <n v="0"/>
    <n v="0"/>
    <n v="0"/>
    <x v="1"/>
  </r>
  <r>
    <s v="       102681"/>
    <s v="102681"/>
    <s v="       200586"/>
    <s v="Stalak CD box **Dobrilovi"/>
    <x v="1"/>
    <s v="26.08.12"/>
    <s v="01.09.12"/>
    <n v="100"/>
    <n v="1"/>
    <n v="153.27000000000001"/>
    <n v="153.27000000000001"/>
    <n v="0"/>
    <n v="61.308000000000007"/>
    <x v="0"/>
  </r>
  <r>
    <s v="       102701"/>
    <s v="102701"/>
    <s v="       200211"/>
    <s v="Kofer aluminijski **Klanf"/>
    <x v="1"/>
    <s v="02.03.07"/>
    <s v="01.04.07"/>
    <n v="100"/>
    <n v="1"/>
    <n v="79"/>
    <n v="79"/>
    <n v="0"/>
    <n v="31.6"/>
    <x v="0"/>
  </r>
  <r>
    <s v="       102702"/>
    <s v="102702"/>
    <s v="       200211"/>
    <s v="Kofer aluminijski **Klanf"/>
    <x v="1"/>
    <s v="02.03.07"/>
    <s v="01.04.07"/>
    <n v="100"/>
    <n v="1"/>
    <n v="79"/>
    <n v="79"/>
    <n v="0"/>
    <n v="31.6"/>
    <x v="0"/>
  </r>
  <r>
    <s v="       102863"/>
    <s v="102863"/>
    <s v="       200011"/>
    <s v="Bačva sa slavinom 10l ***"/>
    <x v="1"/>
    <s v="11.01.10"/>
    <s v="01.02.10"/>
    <n v="100"/>
    <n v="1"/>
    <n v="299"/>
    <n v="299"/>
    <n v="0"/>
    <n v="119.60000000000001"/>
    <x v="0"/>
  </r>
  <r>
    <s v="       102864"/>
    <s v="102864"/>
    <s v="       200434"/>
    <s v="Piknometar 250mL **Domitr"/>
    <x v="1"/>
    <s v="20.07.10"/>
    <s v="01.08.10"/>
    <n v="100"/>
    <n v="1"/>
    <n v="581.1"/>
    <n v="581.1"/>
    <n v="0"/>
    <n v="232.44000000000003"/>
    <x v="0"/>
  </r>
  <r>
    <s v="       102865"/>
    <s v="102865"/>
    <s v="       200434"/>
    <s v="Piknometar 250mL **Domitr"/>
    <x v="1"/>
    <s v="20.07.10"/>
    <s v="01.08.10"/>
    <n v="100"/>
    <n v="1"/>
    <n v="581.1"/>
    <n v="581.1"/>
    <n v="0"/>
    <n v="232.44000000000003"/>
    <x v="0"/>
  </r>
  <r>
    <s v="       102866"/>
    <s v="102866"/>
    <s v="       200434"/>
    <s v="Piknometar 250mL **Domitr"/>
    <x v="1"/>
    <s v="20.07.10"/>
    <s v="01.08.10"/>
    <n v="100"/>
    <n v="1"/>
    <n v="581.1"/>
    <n v="581.1"/>
    <n v="0"/>
    <n v="232.44000000000003"/>
    <x v="0"/>
  </r>
  <r>
    <s v="       102867"/>
    <s v="102867"/>
    <s v="       200304"/>
    <s v="Menzura za areometriju *D"/>
    <x v="1"/>
    <s v="28.05.12"/>
    <s v="01.06.12"/>
    <n v="100"/>
    <n v="1"/>
    <n v="312.29000000000002"/>
    <n v="312.29000000000002"/>
    <n v="0"/>
    <n v="124.91600000000001"/>
    <x v="0"/>
  </r>
  <r>
    <s v="       102868"/>
    <s v="102868"/>
    <s v="       200378"/>
    <s v="Ormarić za prvu pomoć **D"/>
    <x v="0"/>
    <s v="07.12.12"/>
    <s v="01.01.13"/>
    <n v="100"/>
    <n v="1"/>
    <n v="477.19"/>
    <n v="477.19"/>
    <n v="0"/>
    <n v="190.876"/>
    <x v="0"/>
  </r>
  <r>
    <s v="       102869"/>
    <s v="102869"/>
    <s v="       200368"/>
    <s v="Naočale zaštitne *Domitro"/>
    <x v="1"/>
    <s v="03.01.13"/>
    <s v="01.02.13"/>
    <n v="100"/>
    <n v="1"/>
    <n v="51.6"/>
    <n v="51.6"/>
    <n v="0"/>
    <n v="20.64"/>
    <x v="0"/>
  </r>
  <r>
    <s v="       102870"/>
    <s v="102870"/>
    <s v="       200368"/>
    <s v="Naočale zaštitne *Domitro"/>
    <x v="1"/>
    <s v="03.01.13"/>
    <s v="01.02.13"/>
    <n v="100"/>
    <n v="1"/>
    <n v="51.6"/>
    <n v="51.6"/>
    <n v="0"/>
    <n v="20.64"/>
    <x v="0"/>
  </r>
  <r>
    <s v="       102871"/>
    <s v="102871"/>
    <s v="       200368"/>
    <s v="Naočale zaštitne *Domitro"/>
    <x v="1"/>
    <s v="03.01.13"/>
    <s v="01.02.13"/>
    <n v="100"/>
    <n v="1"/>
    <n v="51.6"/>
    <n v="51.6"/>
    <n v="0"/>
    <n v="20.64"/>
    <x v="0"/>
  </r>
  <r>
    <s v="       102873"/>
    <s v="102873"/>
    <s v="       200433"/>
    <s v="Piknometar *Domitrović"/>
    <x v="1"/>
    <s v="03.01.13"/>
    <s v="01.02.13"/>
    <n v="100"/>
    <n v="1"/>
    <n v="472.89"/>
    <n v="472.89"/>
    <n v="0"/>
    <n v="189.15600000000001"/>
    <x v="0"/>
  </r>
  <r>
    <s v="       102876"/>
    <s v="102876"/>
    <s v="       200164"/>
    <s v="Hidrometar 151H **Domitro"/>
    <x v="1"/>
    <s v="07.08.14"/>
    <s v="01.09.14"/>
    <n v="100"/>
    <n v="1"/>
    <n v="222.46"/>
    <n v="222.46"/>
    <n v="0"/>
    <n v="88.984000000000009"/>
    <x v="0"/>
  </r>
  <r>
    <s v="       102877"/>
    <s v="102877"/>
    <s v="       200547"/>
    <s v="Sito ASTM no.100 **Domitr"/>
    <x v="1"/>
    <s v="07.08.14"/>
    <s v="01.09.14"/>
    <n v="100"/>
    <n v="1"/>
    <n v="426.89"/>
    <n v="426.89"/>
    <n v="0"/>
    <n v="170.756"/>
    <x v="0"/>
  </r>
  <r>
    <s v="       102878"/>
    <s v="102878"/>
    <s v="       200548"/>
    <s v="Sito ASTM no.200 **Domitr"/>
    <x v="1"/>
    <s v="07.08.14"/>
    <s v="01.09.14"/>
    <n v="100"/>
    <n v="1"/>
    <n v="438.91"/>
    <n v="438.91"/>
    <n v="0"/>
    <n v="175.56400000000002"/>
    <x v="0"/>
  </r>
  <r>
    <s v="       102879"/>
    <s v="102879"/>
    <s v="       200549"/>
    <s v="Sito ASTM no.300 **Domitr"/>
    <x v="1"/>
    <s v="07.08.14"/>
    <s v="01.09.14"/>
    <n v="100"/>
    <n v="1"/>
    <n v="493.02000000000004"/>
    <n v="493.02000000000004"/>
    <n v="0"/>
    <n v="197.20800000000003"/>
    <x v="0"/>
  </r>
  <r>
    <s v="       102880"/>
    <s v="102880"/>
    <s v="       200306"/>
    <s v="Metalni sjekač uzoraka 10"/>
    <x v="1"/>
    <s v="08.05.15"/>
    <s v="01.06.15"/>
    <n v="100"/>
    <n v="1"/>
    <n v="1193.75"/>
    <n v="1193.75"/>
    <n v="0"/>
    <n v="477.5"/>
    <x v="0"/>
  </r>
  <r>
    <s v="       102895"/>
    <s v="102895"/>
    <s v="       200476"/>
    <s v="Precizni regulator **Vuče"/>
    <x v="1"/>
    <s v="09.01.15"/>
    <s v="01.02.15"/>
    <n v="100"/>
    <n v="1"/>
    <n v="1784.9"/>
    <n v="1784.9"/>
    <n v="0"/>
    <n v="713.96"/>
    <x v="0"/>
  </r>
  <r>
    <s v="       102896"/>
    <s v="102896"/>
    <s v="       200628"/>
    <s v="Tlačni regulac. ventil *V"/>
    <x v="1"/>
    <s v="15.01.15"/>
    <s v="01.02.15"/>
    <n v="100"/>
    <n v="1"/>
    <n v="306.64"/>
    <n v="306.64"/>
    <n v="0"/>
    <n v="122.65600000000001"/>
    <x v="0"/>
  </r>
  <r>
    <s v="       102897"/>
    <s v="102897"/>
    <s v="       200641"/>
    <s v="Ur.za ispit.plinopropusno"/>
    <x v="1"/>
    <s v="22.12.14"/>
    <s v="01.01.15"/>
    <n v="100"/>
    <n v="1"/>
    <n v="2318.0300000000002"/>
    <n v="2318.0300000000002"/>
    <n v="0"/>
    <n v="927.2120000000001"/>
    <x v="0"/>
  </r>
  <r>
    <s v="       102898"/>
    <s v="102898"/>
    <s v="       200173"/>
    <s v="Ispravljač 100-240V **Vuč"/>
    <x v="1"/>
    <s v="22.12.14"/>
    <s v="01.01.15"/>
    <n v="100"/>
    <n v="1"/>
    <n v="609.15"/>
    <n v="609.15"/>
    <n v="0"/>
    <n v="243.66"/>
    <x v="0"/>
  </r>
  <r>
    <s v="       102899"/>
    <s v="102899"/>
    <s v="       200680"/>
    <s v="Vizir IS **"/>
    <x v="1"/>
    <s v="14.02.14"/>
    <s v="01.03.14"/>
    <n v="100"/>
    <n v="1"/>
    <n v="172.28"/>
    <n v="172.28"/>
    <n v="0"/>
    <n v="68.912000000000006"/>
    <x v="0"/>
  </r>
  <r>
    <s v="       102901"/>
    <s v="102901"/>
    <s v="       200482"/>
    <s v="Presenter Wireless R400 *"/>
    <x v="1"/>
    <s v="09.03.12"/>
    <s v="01.04.12"/>
    <n v="100"/>
    <n v="1"/>
    <n v="279"/>
    <n v="279"/>
    <n v="0"/>
    <n v="111.60000000000001"/>
    <x v="0"/>
  </r>
  <r>
    <s v="       102902"/>
    <s v="102902"/>
    <s v="       200576"/>
    <s v="Slika&quot;Romeo i Julija&quot; *Ko"/>
    <x v="6"/>
    <s v="14.12.12"/>
    <s v="01.01.13"/>
    <n v="100"/>
    <n v="1"/>
    <n v="1000"/>
    <n v="1000"/>
    <n v="0"/>
    <n v="400"/>
    <x v="2"/>
  </r>
  <r>
    <s v="       102934"/>
    <s v="102934"/>
    <s v="       200526"/>
    <s v="Set za pokuse iz elektrot"/>
    <x v="1"/>
    <s v="30.08.11"/>
    <s v="01.09.11"/>
    <n v="100"/>
    <n v="1"/>
    <n v="249"/>
    <n v="249"/>
    <n v="0"/>
    <n v="99.600000000000009"/>
    <x v="0"/>
  </r>
  <r>
    <s v="       102935"/>
    <s v="102935"/>
    <s v="       200301"/>
    <s v="Maketa elektrootpo.trake"/>
    <x v="1"/>
    <s v="27.10.11"/>
    <s v="01.11.11"/>
    <n v="100"/>
    <n v="1"/>
    <n v="138.49"/>
    <n v="138.49"/>
    <n v="0"/>
    <n v="55.396000000000008"/>
    <x v="0"/>
  </r>
  <r>
    <s v="       102936"/>
    <s v="102936"/>
    <s v="       200648"/>
    <s v="Uređaj za mjernje snage *"/>
    <x v="1"/>
    <s v="30.05.12"/>
    <s v="01.06.12"/>
    <n v="100"/>
    <n v="1"/>
    <n v="785.68000000000006"/>
    <n v="785.68000000000006"/>
    <n v="0"/>
    <n v="314.27200000000005"/>
    <x v="0"/>
  </r>
  <r>
    <s v="       102937"/>
    <s v="102937"/>
    <s v="       200602"/>
    <s v="Strujni transformator *Ku"/>
    <x v="0"/>
    <s v="21.04.15"/>
    <s v="01.05.15"/>
    <n v="100"/>
    <n v="1"/>
    <n v="233.01"/>
    <n v="233.01"/>
    <n v="0"/>
    <n v="93.204000000000008"/>
    <x v="0"/>
  </r>
  <r>
    <s v="       102938"/>
    <s v="102938"/>
    <s v="       200602"/>
    <s v="Strujni transformator *Ku"/>
    <x v="0"/>
    <s v="21.04.15"/>
    <s v="01.05.15"/>
    <n v="100"/>
    <n v="1"/>
    <n v="233.01"/>
    <n v="233.01"/>
    <n v="0"/>
    <n v="93.204000000000008"/>
    <x v="0"/>
  </r>
  <r>
    <s v="       102939"/>
    <s v="102939"/>
    <s v="       200602"/>
    <s v="Strujni transformator *Ku"/>
    <x v="0"/>
    <s v="21.04.15"/>
    <s v="01.05.15"/>
    <n v="100"/>
    <n v="1"/>
    <n v="233.01"/>
    <n v="233.01"/>
    <n v="0"/>
    <n v="93.204000000000008"/>
    <x v="0"/>
  </r>
  <r>
    <s v="       102940"/>
    <s v="102940"/>
    <s v="       200602"/>
    <s v="Strujni transformator *Ku"/>
    <x v="0"/>
    <s v="21.04.15"/>
    <s v="01.05.15"/>
    <n v="100"/>
    <n v="1"/>
    <n v="233.01"/>
    <n v="233.01"/>
    <n v="0"/>
    <n v="93.204000000000008"/>
    <x v="0"/>
  </r>
  <r>
    <s v="       102941"/>
    <s v="102941"/>
    <s v="       200602"/>
    <s v="Strujni transformator *Ku"/>
    <x v="0"/>
    <s v="21.04.15"/>
    <s v="01.05.15"/>
    <n v="100"/>
    <n v="1"/>
    <n v="233.01"/>
    <n v="233.01"/>
    <n v="0"/>
    <n v="93.204000000000008"/>
    <x v="0"/>
  </r>
  <r>
    <s v="       102942"/>
    <s v="102942"/>
    <s v="       200602"/>
    <s v="Strujni transformator *Ku"/>
    <x v="0"/>
    <s v="21.04.15"/>
    <s v="01.05.15"/>
    <n v="100"/>
    <n v="1"/>
    <n v="233.01"/>
    <n v="233.01"/>
    <n v="0"/>
    <n v="93.204000000000008"/>
    <x v="0"/>
  </r>
  <r>
    <s v="       102943"/>
    <s v="102943"/>
    <s v="       200602"/>
    <s v="Strujni transformator *Ku"/>
    <x v="0"/>
    <s v="21.04.15"/>
    <s v="01.05.15"/>
    <n v="100"/>
    <n v="1"/>
    <n v="233.01"/>
    <n v="233.01"/>
    <n v="0"/>
    <n v="93.204000000000008"/>
    <x v="0"/>
  </r>
  <r>
    <s v="       102944"/>
    <s v="102944"/>
    <s v="       200602"/>
    <s v="Strujni transformator *Ku"/>
    <x v="0"/>
    <s v="21.04.15"/>
    <s v="01.05.15"/>
    <n v="100"/>
    <n v="1"/>
    <n v="233.01"/>
    <n v="233.01"/>
    <n v="0"/>
    <n v="93.204000000000008"/>
    <x v="0"/>
  </r>
  <r>
    <s v="       102945"/>
    <s v="102945"/>
    <s v="       200602"/>
    <s v="Strujni transformator *Ku"/>
    <x v="0"/>
    <s v="21.04.15"/>
    <s v="01.05.15"/>
    <n v="100"/>
    <n v="1"/>
    <n v="233.01"/>
    <n v="233.01"/>
    <n v="0"/>
    <n v="93.204000000000008"/>
    <x v="0"/>
  </r>
  <r>
    <s v="       102946"/>
    <s v="102946"/>
    <s v="       200602"/>
    <s v="Strujni transformator *Ku"/>
    <x v="0"/>
    <s v="21.04.15"/>
    <s v="01.05.15"/>
    <n v="100"/>
    <n v="1"/>
    <n v="322.84000000000003"/>
    <n v="322.84000000000003"/>
    <n v="0"/>
    <n v="129.13600000000002"/>
    <x v="0"/>
  </r>
  <r>
    <s v="       102947"/>
    <s v="102947"/>
    <s v="       200602"/>
    <s v="Strujni transformator *Ku"/>
    <x v="0"/>
    <s v="21.04.15"/>
    <s v="01.05.15"/>
    <n v="100"/>
    <n v="1"/>
    <n v="322.84000000000003"/>
    <n v="322.84000000000003"/>
    <n v="0"/>
    <n v="129.13600000000002"/>
    <x v="0"/>
  </r>
  <r>
    <s v="       102948"/>
    <s v="102948"/>
    <s v="       200602"/>
    <s v="Strujni transformator *Ku"/>
    <x v="0"/>
    <s v="21.04.15"/>
    <s v="01.05.15"/>
    <n v="100"/>
    <n v="1"/>
    <n v="322.84000000000003"/>
    <n v="322.84000000000003"/>
    <n v="0"/>
    <n v="129.13600000000002"/>
    <x v="0"/>
  </r>
  <r>
    <s v="       102949"/>
    <s v="102949"/>
    <s v="       200602"/>
    <s v="Strujni transformator *Ku"/>
    <x v="0"/>
    <s v="21.04.15"/>
    <s v="01.05.15"/>
    <n v="100"/>
    <n v="1"/>
    <n v="322.84000000000003"/>
    <n v="322.84000000000003"/>
    <n v="0"/>
    <n v="129.13600000000002"/>
    <x v="0"/>
  </r>
  <r>
    <s v="       102950"/>
    <s v="102950"/>
    <s v="       200602"/>
    <s v="Strujni transformator *Ku"/>
    <x v="0"/>
    <s v="21.04.15"/>
    <s v="01.05.15"/>
    <n v="100"/>
    <n v="1"/>
    <n v="322.84000000000003"/>
    <n v="322.84000000000003"/>
    <n v="0"/>
    <n v="129.13600000000002"/>
    <x v="0"/>
  </r>
  <r>
    <s v="       102951"/>
    <s v="102951"/>
    <s v="       200602"/>
    <s v="Strujni transformator *Ku"/>
    <x v="0"/>
    <s v="21.04.15"/>
    <s v="01.05.15"/>
    <n v="100"/>
    <n v="1"/>
    <n v="322.84000000000003"/>
    <n v="322.84000000000003"/>
    <n v="0"/>
    <n v="129.13600000000002"/>
    <x v="0"/>
  </r>
  <r>
    <s v="       102952"/>
    <s v="102952"/>
    <s v="       200602"/>
    <s v="Strujni transformator *Ku"/>
    <x v="0"/>
    <s v="21.04.15"/>
    <s v="01.05.15"/>
    <n v="100"/>
    <n v="1"/>
    <n v="322.84000000000003"/>
    <n v="322.84000000000003"/>
    <n v="0"/>
    <n v="129.13600000000002"/>
    <x v="0"/>
  </r>
  <r>
    <s v="       102953"/>
    <s v="102953"/>
    <s v="       200602"/>
    <s v="Strujni transformator *Ku"/>
    <x v="0"/>
    <s v="21.04.15"/>
    <s v="01.05.15"/>
    <n v="100"/>
    <n v="1"/>
    <n v="322.84000000000003"/>
    <n v="322.84000000000003"/>
    <n v="0"/>
    <n v="129.13600000000002"/>
    <x v="0"/>
  </r>
  <r>
    <s v="       102954"/>
    <s v="102954"/>
    <s v="       200602"/>
    <s v="Strujni transformator *Ku"/>
    <x v="0"/>
    <s v="21.04.15"/>
    <s v="01.05.15"/>
    <n v="100"/>
    <n v="1"/>
    <n v="322.84000000000003"/>
    <n v="322.84000000000003"/>
    <n v="0"/>
    <n v="129.13600000000002"/>
    <x v="0"/>
  </r>
  <r>
    <s v="       102955"/>
    <s v="102955"/>
    <s v="       200507"/>
    <s v="Regulator akumulatora **K"/>
    <x v="1"/>
    <s v="12.03.15"/>
    <s v="01.04.15"/>
    <n v="100"/>
    <n v="1"/>
    <n v="200.67000000000002"/>
    <n v="200.67000000000002"/>
    <n v="0"/>
    <n v="80.268000000000015"/>
    <x v="0"/>
  </r>
  <r>
    <s v="       102957"/>
    <s v="102957"/>
    <s v="       200042"/>
    <s v="Dijagnostički uređaj za o"/>
    <x v="1"/>
    <s v="12.03.15"/>
    <s v="01.04.15"/>
    <n v="100"/>
    <n v="1"/>
    <n v="1212.1000000000001"/>
    <n v="1212.1000000000001"/>
    <n v="0"/>
    <n v="484.84000000000009"/>
    <x v="0"/>
  </r>
  <r>
    <s v="       102959"/>
    <s v="102959"/>
    <s v="       200003"/>
    <s v="Akumulator **Kuhinek"/>
    <x v="1"/>
    <s v="04.12.15"/>
    <s v="01.01.16"/>
    <n v="100"/>
    <n v="1"/>
    <n v="362.5"/>
    <n v="362.5"/>
    <n v="0"/>
    <n v="145"/>
    <x v="0"/>
  </r>
  <r>
    <s v="       102960"/>
    <s v="102960"/>
    <s v="       200654"/>
    <s v="USB kartica *Kuhinek"/>
    <x v="1"/>
    <s v="11.12.15"/>
    <s v="01.01.16"/>
    <n v="100"/>
    <n v="1"/>
    <n v="4423.55"/>
    <n v="4423.55"/>
    <n v="0"/>
    <n v="1769.42"/>
    <x v="0"/>
  </r>
  <r>
    <s v="       102961"/>
    <s v="102961"/>
    <s v="       200174"/>
    <s v="Izmjenjivač Goobay 67922"/>
    <x v="1"/>
    <s v="10.12.15"/>
    <s v="01.01.16"/>
    <n v="100"/>
    <n v="1"/>
    <n v="429.1"/>
    <n v="429.1"/>
    <n v="0"/>
    <n v="171.64000000000001"/>
    <x v="0"/>
  </r>
  <r>
    <s v="       102978"/>
    <s v="102978"/>
    <s v="       200189"/>
    <s v="Kamera Logitech QuickCam"/>
    <x v="2"/>
    <s v="28.02.08"/>
    <s v="01.03.08"/>
    <n v="100"/>
    <n v="1"/>
    <n v="430.39"/>
    <n v="430.39"/>
    <n v="0"/>
    <n v="172.15600000000001"/>
    <x v="0"/>
  </r>
  <r>
    <s v="       102996"/>
    <s v="102996"/>
    <s v="       200098"/>
    <s v="HDD ADATA 1TB **Bedeković"/>
    <x v="2"/>
    <s v="11.06.14"/>
    <s v="01.07.14"/>
    <n v="100"/>
    <n v="1"/>
    <n v="517.08000000000004"/>
    <n v="517.08000000000004"/>
    <n v="0"/>
    <n v="206.83200000000002"/>
    <x v="0"/>
  </r>
  <r>
    <s v="       103018"/>
    <s v="103018"/>
    <s v="       200482"/>
    <s v="Presenter Wireless R400 *"/>
    <x v="1"/>
    <s v="13.04.10"/>
    <s v="01.05.10"/>
    <n v="100"/>
    <n v="1"/>
    <n v="406.82"/>
    <n v="406.82"/>
    <n v="0"/>
    <n v="162.72800000000001"/>
    <x v="0"/>
  </r>
  <r>
    <s v="       103052"/>
    <s v="103052"/>
    <s v="       200092"/>
    <s v="HDD 500GB"/>
    <x v="2"/>
    <s v="16.05.13"/>
    <s v="01.06.13"/>
    <n v="100"/>
    <n v="1"/>
    <n v="630"/>
    <n v="630"/>
    <n v="0"/>
    <n v="252"/>
    <x v="0"/>
  </r>
  <r>
    <s v="       103055"/>
    <s v="103055"/>
    <s v="       200634"/>
    <s v="Tronožac teleskopski **Kl"/>
    <x v="1"/>
    <s v="25.09.15"/>
    <s v="01.10.15"/>
    <n v="100"/>
    <n v="1"/>
    <n v="1013.8000000000001"/>
    <n v="1013.8000000000001"/>
    <n v="0"/>
    <n v="405.52000000000004"/>
    <x v="0"/>
  </r>
  <r>
    <s v="       103056"/>
    <s v="103056"/>
    <s v="       200313"/>
    <s v="Mj.instrument za tlakove"/>
    <x v="1"/>
    <s v="14.10.15"/>
    <s v="01.11.15"/>
    <n v="100"/>
    <n v="1"/>
    <n v="1500"/>
    <n v="1500"/>
    <n v="0"/>
    <n v="600"/>
    <x v="0"/>
  </r>
  <r>
    <s v="       103061"/>
    <s v="103061"/>
    <s v="       200640"/>
    <s v="UPS uređaj"/>
    <x v="1"/>
    <s v="09.06.08"/>
    <s v="01.07.08"/>
    <n v="100"/>
    <n v="1"/>
    <n v="712.68000000000006"/>
    <n v="712.68000000000006"/>
    <n v="0"/>
    <n v="285.07200000000006"/>
    <x v="0"/>
  </r>
  <r>
    <s v="       103106"/>
    <s v="103106"/>
    <s v="       200438"/>
    <s v="Platno 190x119cm **Matoši"/>
    <x v="1"/>
    <s v="20.01.15"/>
    <s v="01.02.15"/>
    <n v="100"/>
    <n v="1"/>
    <n v="1187.5"/>
    <n v="1187.5"/>
    <n v="0"/>
    <n v="475"/>
    <x v="0"/>
  </r>
  <r>
    <s v="       103197"/>
    <s v="103197"/>
    <s v="       200238"/>
    <s v="Kovčeg aluminijski **Peći"/>
    <x v="1"/>
    <s v="02.03.07"/>
    <s v="01.04.07"/>
    <n v="100"/>
    <n v="1"/>
    <n v="132.30000000000001"/>
    <n v="132.30000000000001"/>
    <n v="0"/>
    <n v="52.920000000000009"/>
    <x v="0"/>
  </r>
  <r>
    <s v="       103198"/>
    <s v="103198"/>
    <s v="       200238"/>
    <s v="Kovčeg aluminijski **Peći"/>
    <x v="1"/>
    <s v="02.03.07"/>
    <s v="01.04.07"/>
    <n v="100"/>
    <n v="1"/>
    <n v="78.400000000000006"/>
    <n v="78.400000000000006"/>
    <n v="0"/>
    <n v="31.360000000000003"/>
    <x v="0"/>
  </r>
  <r>
    <s v="       103199"/>
    <s v="103199"/>
    <s v="       200238"/>
    <s v="Kovčeg aluminijski **Peći"/>
    <x v="1"/>
    <s v="02.03.07"/>
    <s v="01.04.07"/>
    <n v="100"/>
    <n v="1"/>
    <n v="78.400000000000006"/>
    <n v="78.400000000000006"/>
    <n v="0"/>
    <n v="31.360000000000003"/>
    <x v="0"/>
  </r>
  <r>
    <s v="       103200"/>
    <s v="103200"/>
    <s v="       200206"/>
    <s v="Klješta minerska **Pećina"/>
    <x v="1"/>
    <s v="22.05.07"/>
    <s v="01.06.07"/>
    <n v="100"/>
    <n v="1"/>
    <n v="231.8"/>
    <n v="231.8"/>
    <n v="0"/>
    <n v="92.720000000000013"/>
    <x v="0"/>
  </r>
  <r>
    <s v="       103201"/>
    <s v="103201"/>
    <s v="       200357"/>
    <s v="Multimetar"/>
    <x v="1"/>
    <s v="12.10.07"/>
    <s v="01.11.07"/>
    <n v="100"/>
    <n v="1"/>
    <n v="395.28000000000003"/>
    <n v="395.28000000000003"/>
    <n v="0"/>
    <n v="158.11200000000002"/>
    <x v="0"/>
  </r>
  <r>
    <s v="       103202"/>
    <s v="103202"/>
    <s v="       200205"/>
    <s v="Klješta elektroniku **Peć"/>
    <x v="1"/>
    <s v="12.10.07"/>
    <s v="01.11.07"/>
    <n v="100"/>
    <n v="1"/>
    <n v="115"/>
    <n v="115"/>
    <n v="0"/>
    <n v="46"/>
    <x v="0"/>
  </r>
  <r>
    <s v="       103203"/>
    <s v="103203"/>
    <s v="       200524"/>
    <s v="Set pribora za kompresor"/>
    <x v="1"/>
    <s v="12.10.07"/>
    <s v="01.11.07"/>
    <n v="100"/>
    <n v="1"/>
    <n v="253.83"/>
    <n v="253.83"/>
    <n v="0"/>
    <n v="101.53200000000001"/>
    <x v="0"/>
  </r>
  <r>
    <s v="       103204"/>
    <s v="103204"/>
    <s v="       200517"/>
    <s v="Sat mjerni **Pećina"/>
    <x v="1"/>
    <s v="12.06.09"/>
    <s v="01.07.09"/>
    <n v="100"/>
    <n v="1"/>
    <n v="513.62"/>
    <n v="513.62"/>
    <n v="0"/>
    <n v="205.44800000000001"/>
    <x v="0"/>
  </r>
  <r>
    <s v="       103205"/>
    <s v="103205"/>
    <s v="       200517"/>
    <s v="Sat mjerni **Pećina"/>
    <x v="1"/>
    <s v="16.06.09"/>
    <s v="01.07.09"/>
    <n v="100"/>
    <n v="1"/>
    <n v="315.98"/>
    <n v="315.98"/>
    <n v="0"/>
    <n v="126.39200000000001"/>
    <x v="0"/>
  </r>
  <r>
    <s v="       103206"/>
    <s v="103206"/>
    <s v="       200530"/>
    <s v="Sita kompl.za ispit.ekspl"/>
    <x v="1"/>
    <s v="03.07.09"/>
    <s v="01.08.09"/>
    <n v="100"/>
    <n v="1"/>
    <n v="1654.32"/>
    <n v="1654.32"/>
    <n v="0"/>
    <n v="661.72800000000007"/>
    <x v="0"/>
  </r>
  <r>
    <s v="       103207"/>
    <s v="103207"/>
    <s v="       200324"/>
    <s v="Mjerna letva kruta MLK **"/>
    <x v="1"/>
    <s v="09.07.09"/>
    <s v="01.08.09"/>
    <n v="100"/>
    <n v="1"/>
    <n v="1971.52"/>
    <n v="1971.52"/>
    <n v="0"/>
    <n v="788.60800000000006"/>
    <x v="0"/>
  </r>
  <r>
    <s v="       103215"/>
    <s v="103215"/>
    <s v="       200683"/>
    <s v="Vrpca mjerna 50m čelićna"/>
    <x v="1"/>
    <s v="08.07.09"/>
    <s v="01.08.09"/>
    <n v="100"/>
    <n v="1"/>
    <n v="671"/>
    <n v="671"/>
    <n v="0"/>
    <n v="268.40000000000003"/>
    <x v="0"/>
  </r>
  <r>
    <s v="       103216"/>
    <s v="103216"/>
    <s v="       200489"/>
    <s v="Pt 100 sonda,mjerilo temp"/>
    <x v="1"/>
    <s v="31.07.09"/>
    <s v="01.08.09"/>
    <n v="100"/>
    <n v="1"/>
    <n v="890.6"/>
    <n v="890.6"/>
    <n v="0"/>
    <n v="356.24"/>
    <x v="0"/>
  </r>
  <r>
    <s v="       103217"/>
    <s v="103217"/>
    <s v="       200696"/>
    <s v="Zaštitna košuljica sonde"/>
    <x v="1"/>
    <s v="14.08.09"/>
    <s v="01.09.09"/>
    <n v="100"/>
    <n v="1"/>
    <n v="371.19"/>
    <n v="371.19"/>
    <n v="0"/>
    <n v="148.476"/>
    <x v="0"/>
  </r>
  <r>
    <s v="       103218"/>
    <s v="103218"/>
    <s v="       200302"/>
    <s v="Manometar **Pećina"/>
    <x v="1"/>
    <s v="14.08.09"/>
    <s v="01.09.09"/>
    <n v="100"/>
    <n v="1"/>
    <n v="821.91"/>
    <n v="821.91"/>
    <n v="0"/>
    <n v="328.76400000000001"/>
    <x v="0"/>
  </r>
  <r>
    <s v="       103219"/>
    <s v="103219"/>
    <s v="       200305"/>
    <s v="Menzura za mjerenje volum"/>
    <x v="1"/>
    <s v="28.10.09"/>
    <s v="01.11.09"/>
    <n v="100"/>
    <n v="1"/>
    <n v="1212.78"/>
    <n v="1212.78"/>
    <n v="0"/>
    <n v="485.11200000000002"/>
    <x v="0"/>
  </r>
  <r>
    <s v="       103220"/>
    <s v="103220"/>
    <s v="       200510"/>
    <s v="Rezač papira stolni 20L *"/>
    <x v="1"/>
    <s v="24.02.11"/>
    <s v="01.03.11"/>
    <n v="100"/>
    <n v="1"/>
    <n v="546.62"/>
    <n v="546.62"/>
    <n v="0"/>
    <n v="218.64800000000002"/>
    <x v="0"/>
  </r>
  <r>
    <s v="       103221"/>
    <s v="103221"/>
    <s v="       200212"/>
    <s v="Kofer s alatom **Pećina"/>
    <x v="1"/>
    <s v="19.06.11"/>
    <s v="01.07.11"/>
    <n v="100"/>
    <n v="1"/>
    <n v="812.21"/>
    <n v="812.21"/>
    <n v="0"/>
    <n v="324.88400000000001"/>
    <x v="0"/>
  </r>
  <r>
    <s v="       103222"/>
    <s v="103222"/>
    <s v="       200271"/>
    <s v="Lineali precizni nožasti"/>
    <x v="1"/>
    <s v="19.12.11"/>
    <s v="01.01.12"/>
    <n v="100"/>
    <n v="1"/>
    <n v="326.95999999999998"/>
    <n v="326.95999999999998"/>
    <n v="0"/>
    <n v="130.78399999999999"/>
    <x v="0"/>
  </r>
  <r>
    <s v="       103223"/>
    <s v="103223"/>
    <s v="       200255"/>
    <s v="Kutnik precizni nožasti *"/>
    <x v="1"/>
    <s v="19.12.11"/>
    <s v="01.01.12"/>
    <n v="100"/>
    <n v="1"/>
    <n v="243.96"/>
    <n v="243.96"/>
    <n v="0"/>
    <n v="97.584000000000003"/>
    <x v="0"/>
  </r>
  <r>
    <s v="       103224"/>
    <s v="103224"/>
    <s v="       200256"/>
    <s v="Kutnik radionički **Pećin"/>
    <x v="1"/>
    <s v="19.12.11"/>
    <s v="01.01.12"/>
    <n v="100"/>
    <n v="1"/>
    <n v="435.28000000000003"/>
    <n v="435.28000000000003"/>
    <n v="0"/>
    <n v="174.11200000000002"/>
    <x v="0"/>
  </r>
  <r>
    <s v="       103225"/>
    <s v="103225"/>
    <s v="       200631"/>
    <s v="Traka mjerna kruta **Peći"/>
    <x v="1"/>
    <s v="19.12.11"/>
    <s v="01.01.12"/>
    <n v="100"/>
    <n v="1"/>
    <n v="1258.25"/>
    <n v="1258.25"/>
    <n v="0"/>
    <n v="503.3"/>
    <x v="0"/>
  </r>
  <r>
    <s v="       103226"/>
    <s v="103226"/>
    <s v="       200587"/>
    <s v="Stalak mjerni magnetni **"/>
    <x v="1"/>
    <s v="19.12.11"/>
    <s v="01.01.12"/>
    <n v="100"/>
    <n v="1"/>
    <n v="1315.94"/>
    <n v="1315.94"/>
    <n v="0"/>
    <n v="526.37600000000009"/>
    <x v="0"/>
  </r>
  <r>
    <s v="       103227"/>
    <s v="103227"/>
    <s v="       200273"/>
    <s v="Luksometar DT-1308 **Peći"/>
    <x v="1"/>
    <s v="08.12.11"/>
    <s v="01.01.12"/>
    <n v="100"/>
    <n v="1"/>
    <n v="864.59"/>
    <n v="864.59"/>
    <n v="0"/>
    <n v="345.83600000000001"/>
    <x v="0"/>
  </r>
  <r>
    <s v="       103228"/>
    <s v="103228"/>
    <s v="       200598"/>
    <s v="Stol križni ZX 7020 **Peć"/>
    <x v="0"/>
    <s v="07.12.11"/>
    <s v="01.01.12"/>
    <n v="100"/>
    <n v="1"/>
    <n v="1900"/>
    <n v="1900"/>
    <n v="0"/>
    <n v="760"/>
    <x v="0"/>
  </r>
  <r>
    <s v="       103229"/>
    <s v="103229"/>
    <s v="       200258"/>
    <s v="Kutomjer Schut 100x150 **"/>
    <x v="1"/>
    <s v="07.12.11"/>
    <s v="01.01.12"/>
    <n v="100"/>
    <n v="1"/>
    <n v="161.55000000000001"/>
    <n v="161.55000000000001"/>
    <n v="0"/>
    <n v="64.62"/>
    <x v="0"/>
  </r>
  <r>
    <s v="       103230"/>
    <s v="103230"/>
    <s v="       200259"/>
    <s v="Kutomjer Schut 300x600 **"/>
    <x v="1"/>
    <s v="07.12.11"/>
    <s v="01.01.12"/>
    <n v="100"/>
    <n v="1"/>
    <n v="485.55"/>
    <n v="485.55"/>
    <n v="0"/>
    <n v="194.22000000000003"/>
    <x v="0"/>
  </r>
  <r>
    <s v="       103231"/>
    <s v="103231"/>
    <s v="       200254"/>
    <s v="Kutija za alat 25&quot; **Peći"/>
    <x v="1"/>
    <s v="22.01.12"/>
    <s v="01.02.12"/>
    <n v="100"/>
    <n v="1"/>
    <n v="181.58"/>
    <n v="181.58"/>
    <n v="0"/>
    <n v="72.632000000000005"/>
    <x v="0"/>
  </r>
  <r>
    <s v="       103232"/>
    <s v="103232"/>
    <s v="       200436"/>
    <s v="Plamenik bunsen za kartuš"/>
    <x v="1"/>
    <s v="01.03.12"/>
    <s v="01.04.12"/>
    <n v="100"/>
    <n v="1"/>
    <n v="382.96000000000004"/>
    <n v="382.96000000000004"/>
    <n v="0"/>
    <n v="153.18400000000003"/>
    <x v="0"/>
  </r>
  <r>
    <s v="       103233"/>
    <s v="103233"/>
    <s v="       200009"/>
    <s v="Aparat za kavu KR XP2240"/>
    <x v="1"/>
    <s v="13.05.12"/>
    <s v="01.06.12"/>
    <n v="100"/>
    <n v="1"/>
    <n v="1259.4000000000001"/>
    <n v="1259.4000000000001"/>
    <n v="0"/>
    <n v="503.76000000000005"/>
    <x v="0"/>
  </r>
  <r>
    <s v="       103234"/>
    <s v="103234"/>
    <s v="       200015"/>
    <s v="Brusilica kutna WS 1 *Peć"/>
    <x v="1"/>
    <s v="14.09.13"/>
    <s v="01.10.13"/>
    <n v="100"/>
    <n v="1"/>
    <n v="231.26"/>
    <n v="231.26"/>
    <n v="0"/>
    <n v="92.504000000000005"/>
    <x v="0"/>
  </r>
  <r>
    <s v="       103235"/>
    <s v="103235"/>
    <s v="       200582"/>
    <s v="Sonda termometarska Pt100"/>
    <x v="1"/>
    <s v="24.09.13"/>
    <s v="01.10.13"/>
    <n v="100"/>
    <n v="1"/>
    <n v="1048.3499999999999"/>
    <n v="1048.3499999999999"/>
    <n v="0"/>
    <n v="419.34"/>
    <x v="0"/>
  </r>
  <r>
    <s v="       103236"/>
    <s v="103236"/>
    <s v="       200626"/>
    <s v="Termometar beskontakt.IR"/>
    <x v="1"/>
    <s v="24.09.13"/>
    <s v="01.10.13"/>
    <n v="100"/>
    <n v="1"/>
    <n v="1159.21"/>
    <n v="1159.21"/>
    <n v="0"/>
    <n v="463.68400000000003"/>
    <x v="0"/>
  </r>
  <r>
    <s v="       103237"/>
    <s v="103237"/>
    <s v="       200506"/>
    <s v="Regal za teški metal *Peć"/>
    <x v="1"/>
    <s v="19.08.15"/>
    <s v="01.09.15"/>
    <n v="100"/>
    <n v="1"/>
    <n v="431.92"/>
    <n v="431.92"/>
    <n v="0"/>
    <n v="172.76800000000003"/>
    <x v="0"/>
  </r>
  <r>
    <s v="       103238"/>
    <s v="103238"/>
    <s v="       200072"/>
    <s v="Garnitura za zavarivanje"/>
    <x v="1"/>
    <s v="19.02.08"/>
    <s v="01.03.08"/>
    <n v="100"/>
    <n v="1"/>
    <n v="1000"/>
    <n v="1000"/>
    <n v="0"/>
    <n v="400"/>
    <x v="0"/>
  </r>
  <r>
    <s v="       103239"/>
    <s v="103239"/>
    <s v="       200647"/>
    <s v="Uređaj za lemljenje **Dob"/>
    <x v="1"/>
    <s v="19.02.08"/>
    <s v="01.03.08"/>
    <n v="100"/>
    <n v="1"/>
    <n v="290.99"/>
    <n v="290.99"/>
    <n v="0"/>
    <n v="116.39600000000002"/>
    <x v="0"/>
  </r>
  <r>
    <s v="       103240"/>
    <s v="103240"/>
    <s v="       200203"/>
    <s v="Kliješta kombinirana **Do"/>
    <x v="1"/>
    <s v="19.02.08"/>
    <s v="01.03.08"/>
    <n v="100"/>
    <n v="1"/>
    <n v="108.99000000000001"/>
    <n v="108.99000000000001"/>
    <n v="0"/>
    <n v="43.596000000000004"/>
    <x v="0"/>
  </r>
  <r>
    <s v="       103241"/>
    <s v="103241"/>
    <s v="       200208"/>
    <s v="Ključ francuski **Dobrilo"/>
    <x v="1"/>
    <s v="19.02.08"/>
    <s v="01.03.08"/>
    <n v="100"/>
    <n v="1"/>
    <n v="34.9"/>
    <n v="34.9"/>
    <n v="0"/>
    <n v="13.96"/>
    <x v="0"/>
  </r>
  <r>
    <s v="       103242"/>
    <s v="103242"/>
    <s v="       200204"/>
    <s v="Kliješta vodoinstalatersk"/>
    <x v="1"/>
    <s v="19.02.08"/>
    <s v="01.03.08"/>
    <n v="100"/>
    <n v="1"/>
    <n v="126"/>
    <n v="126"/>
    <n v="0"/>
    <n v="50.400000000000006"/>
    <x v="0"/>
  </r>
  <r>
    <s v="       103243"/>
    <s v="103243"/>
    <s v="       200209"/>
    <s v="Ključ savijeni 14mm **Dob"/>
    <x v="1"/>
    <s v="19.02.08"/>
    <s v="01.03.08"/>
    <n v="100"/>
    <n v="1"/>
    <n v="99"/>
    <n v="99"/>
    <n v="0"/>
    <n v="39.6"/>
    <x v="0"/>
  </r>
  <r>
    <s v="       103244"/>
    <s v="103244"/>
    <s v="       200508"/>
    <s v="Regulator tlaka za zrak *"/>
    <x v="1"/>
    <s v="14.06.10"/>
    <s v="01.07.10"/>
    <n v="100"/>
    <n v="1"/>
    <n v="629.99"/>
    <n v="629.99"/>
    <n v="0"/>
    <n v="251.99600000000001"/>
    <x v="0"/>
  </r>
  <r>
    <s v="       103245"/>
    <s v="103245"/>
    <s v="       200050"/>
    <s v="Dizalica el.lančana ***Do"/>
    <x v="1"/>
    <s v="26.07.10"/>
    <s v="01.08.10"/>
    <n v="100"/>
    <n v="1"/>
    <n v="439"/>
    <n v="439"/>
    <n v="0"/>
    <n v="175.60000000000002"/>
    <x v="0"/>
  </r>
  <r>
    <s v="       103246"/>
    <s v="103246"/>
    <s v="       200016"/>
    <s v="Bušilica-brusilica FBS **"/>
    <x v="1"/>
    <s v="02.10.11"/>
    <s v="01.11.11"/>
    <n v="100"/>
    <n v="1"/>
    <n v="308.13"/>
    <n v="308.13"/>
    <n v="0"/>
    <n v="123.25200000000001"/>
    <x v="0"/>
  </r>
  <r>
    <s v="       103247"/>
    <s v="103247"/>
    <s v="       200612"/>
    <s v="Škripac UMV 100/125 *Dobr"/>
    <x v="1"/>
    <s v="21.12.12"/>
    <s v="01.01.13"/>
    <n v="100"/>
    <n v="1"/>
    <n v="1975.88"/>
    <n v="1975.88"/>
    <n v="0"/>
    <n v="790.35200000000009"/>
    <x v="0"/>
  </r>
  <r>
    <s v="       103248"/>
    <s v="103248"/>
    <s v="       200611"/>
    <s v="Škripac nagibni Q41-125 *"/>
    <x v="1"/>
    <s v="21.12.12"/>
    <s v="01.01.13"/>
    <n v="100"/>
    <n v="1"/>
    <n v="1437"/>
    <n v="1437"/>
    <n v="0"/>
    <n v="574.80000000000007"/>
    <x v="0"/>
  </r>
  <r>
    <s v="       103249"/>
    <s v="103249"/>
    <s v="       200322"/>
    <s v="Mjerilo pomično s vijkom"/>
    <x v="1"/>
    <s v="29.07.13"/>
    <s v="01.08.13"/>
    <n v="100"/>
    <n v="1"/>
    <n v="163.88"/>
    <n v="163.88"/>
    <n v="0"/>
    <n v="65.552000000000007"/>
    <x v="0"/>
  </r>
  <r>
    <s v="       103250"/>
    <s v="103250"/>
    <s v="       200322"/>
    <s v="Mjerilo pomično s vijkom"/>
    <x v="1"/>
    <s v="29.07.13"/>
    <s v="01.08.13"/>
    <n v="100"/>
    <n v="1"/>
    <n v="163.88"/>
    <n v="163.88"/>
    <n v="0"/>
    <n v="65.552000000000007"/>
    <x v="0"/>
  </r>
  <r>
    <s v="       103251"/>
    <s v="103251"/>
    <s v="       200320"/>
    <s v="Mjerilo pomično s kočnico"/>
    <x v="1"/>
    <s v="29.07.13"/>
    <s v="01.08.13"/>
    <n v="100"/>
    <n v="1"/>
    <n v="163.88"/>
    <n v="163.88"/>
    <n v="0"/>
    <n v="65.552000000000007"/>
    <x v="0"/>
  </r>
  <r>
    <s v="       103252"/>
    <s v="103252"/>
    <s v="       200321"/>
    <s v="Mjerilo pomično s mikropo"/>
    <x v="1"/>
    <s v="29.07.13"/>
    <s v="01.08.13"/>
    <n v="100"/>
    <n v="1"/>
    <n v="338.01"/>
    <n v="338.01"/>
    <n v="0"/>
    <n v="135.20400000000001"/>
    <x v="0"/>
  </r>
  <r>
    <s v="       103253"/>
    <s v="103253"/>
    <s v="       200321"/>
    <s v="Mjerilo pomično s mikropo"/>
    <x v="1"/>
    <s v="29.07.13"/>
    <s v="01.08.13"/>
    <n v="100"/>
    <n v="1"/>
    <n v="597.34"/>
    <n v="597.34"/>
    <n v="0"/>
    <n v="238.93600000000004"/>
    <x v="0"/>
  </r>
  <r>
    <s v="       103254"/>
    <s v="103254"/>
    <s v="       200257"/>
    <s v="Kutomjer s urom 300mm *Do"/>
    <x v="1"/>
    <s v="29.07.13"/>
    <s v="01.08.13"/>
    <n v="100"/>
    <n v="1"/>
    <n v="870.62"/>
    <n v="870.62"/>
    <n v="0"/>
    <n v="348.24800000000005"/>
    <x v="0"/>
  </r>
  <r>
    <s v="       103255"/>
    <s v="103255"/>
    <s v="       200318"/>
    <s v="Mjerač tlaka u gumi *Dobr"/>
    <x v="1"/>
    <s v="26.07.14"/>
    <s v="01.08.14"/>
    <n v="100"/>
    <n v="1"/>
    <n v="124.96000000000001"/>
    <n v="124.96000000000001"/>
    <n v="0"/>
    <n v="49.984000000000009"/>
    <x v="0"/>
  </r>
  <r>
    <s v="       103256"/>
    <s v="103256"/>
    <s v="       200356"/>
    <s v="Multibrusilica Skil *Dobr"/>
    <x v="1"/>
    <s v="26.07.14"/>
    <s v="01.08.14"/>
    <n v="100"/>
    <n v="1"/>
    <n v="259.64999999999998"/>
    <n v="259.64999999999998"/>
    <n v="0"/>
    <n v="103.86"/>
    <x v="0"/>
  </r>
  <r>
    <s v="       103257"/>
    <s v="103257"/>
    <s v="       200467"/>
    <s v="Postolje sa cijevi 400mm"/>
    <x v="0"/>
    <s v="09.04.15"/>
    <s v="01.05.15"/>
    <n v="100"/>
    <n v="1"/>
    <n v="160"/>
    <n v="160"/>
    <n v="0"/>
    <n v="64"/>
    <x v="0"/>
  </r>
  <r>
    <s v="       103258"/>
    <s v="103258"/>
    <s v="       200468"/>
    <s v="Postolje sa cijevi 500mm"/>
    <x v="0"/>
    <s v="09.04.15"/>
    <s v="01.05.15"/>
    <n v="100"/>
    <n v="1"/>
    <n v="170"/>
    <n v="170"/>
    <n v="0"/>
    <n v="68"/>
    <x v="0"/>
  </r>
  <r>
    <s v="       103259"/>
    <s v="103259"/>
    <s v="       200468"/>
    <s v="Postolje sa cijevi 500mm"/>
    <x v="0"/>
    <s v="09.04.15"/>
    <s v="01.05.15"/>
    <n v="100"/>
    <n v="1"/>
    <n v="210"/>
    <n v="210"/>
    <n v="0"/>
    <n v="84"/>
    <x v="0"/>
  </r>
  <r>
    <s v="       103260"/>
    <s v="103260"/>
    <s v="       200465"/>
    <s v="Postolje sa cijevi  600mm"/>
    <x v="0"/>
    <s v="22.04.15"/>
    <s v="01.05.15"/>
    <n v="100"/>
    <n v="1"/>
    <n v="250"/>
    <n v="250"/>
    <n v="0"/>
    <n v="100"/>
    <x v="0"/>
  </r>
  <r>
    <s v="       103261"/>
    <s v="103261"/>
    <s v="       200466"/>
    <s v="Postolje sa cijevi  800mm"/>
    <x v="0"/>
    <s v="22.04.15"/>
    <s v="01.05.15"/>
    <n v="100"/>
    <n v="1"/>
    <n v="270"/>
    <n v="270"/>
    <n v="0"/>
    <n v="108"/>
    <x v="0"/>
  </r>
  <r>
    <s v="       103262"/>
    <s v="103262"/>
    <s v="       200114"/>
    <s v="HDD Eksterni 500GB *Škrle"/>
    <x v="2"/>
    <s v="06.10.11"/>
    <s v="01.11.11"/>
    <n v="100"/>
    <n v="1"/>
    <n v="443.02"/>
    <n v="443.02"/>
    <n v="0"/>
    <n v="177.208"/>
    <x v="0"/>
  </r>
  <r>
    <s v="       103263"/>
    <s v="103263"/>
    <s v="       200190"/>
    <s v="Kamera Micro QW 1.3M **Šk"/>
    <x v="2"/>
    <s v="26.03.14"/>
    <s v="01.04.14"/>
    <n v="100"/>
    <n v="1"/>
    <n v="990"/>
    <n v="990"/>
    <n v="0"/>
    <n v="396"/>
    <x v="0"/>
  </r>
  <r>
    <s v="       103264"/>
    <s v="103264"/>
    <s v="       200166"/>
    <s v="Hladnom svijetlo 150W **Š"/>
    <x v="1"/>
    <s v="26.03.14"/>
    <s v="01.04.14"/>
    <n v="100"/>
    <n v="1"/>
    <n v="2150"/>
    <n v="2150"/>
    <n v="0"/>
    <n v="860"/>
    <x v="0"/>
  </r>
  <r>
    <s v="       103265"/>
    <s v="103265"/>
    <s v="       200058"/>
    <s v="Dvostruki svjetlosni kabe"/>
    <x v="1"/>
    <s v="26.03.14"/>
    <s v="01.04.14"/>
    <n v="100"/>
    <n v="1"/>
    <n v="1050"/>
    <n v="1050"/>
    <n v="0"/>
    <n v="420"/>
    <x v="0"/>
  </r>
  <r>
    <s v="       103277"/>
    <s v="103277"/>
    <s v="       200544"/>
    <s v="Sito 200mm ot.500 mikrona"/>
    <x v="1"/>
    <s v="06.11.14"/>
    <s v="01.12.14"/>
    <n v="100"/>
    <n v="1"/>
    <n v="456.25"/>
    <n v="456.25"/>
    <n v="0"/>
    <n v="182.5"/>
    <x v="0"/>
  </r>
  <r>
    <s v="       103278"/>
    <s v="103278"/>
    <s v="       200537"/>
    <s v="Sito 200mm ot 1,0mm **Peć"/>
    <x v="1"/>
    <s v="06.11.14"/>
    <s v="01.12.14"/>
    <n v="100"/>
    <n v="1"/>
    <n v="462.5"/>
    <n v="462.5"/>
    <n v="0"/>
    <n v="185"/>
    <x v="0"/>
  </r>
  <r>
    <s v="       103279"/>
    <s v="103279"/>
    <s v="       200539"/>
    <s v="Sito 200mm ot. 2,0mm **Pe"/>
    <x v="1"/>
    <s v="06.11.14"/>
    <s v="01.12.14"/>
    <n v="100"/>
    <n v="1"/>
    <n v="462.5"/>
    <n v="462.5"/>
    <n v="0"/>
    <n v="185"/>
    <x v="0"/>
  </r>
  <r>
    <s v="       103280"/>
    <s v="103280"/>
    <s v="       200542"/>
    <s v="Sito 200mm ot.4mm **Pećin"/>
    <x v="1"/>
    <s v="06.11.14"/>
    <s v="01.12.14"/>
    <n v="100"/>
    <n v="1"/>
    <n v="481.25"/>
    <n v="481.25"/>
    <n v="0"/>
    <n v="192.5"/>
    <x v="0"/>
  </r>
  <r>
    <s v="       103281"/>
    <s v="103281"/>
    <s v="       200541"/>
    <s v="Sito 200mm ot.4,75mm **Pe"/>
    <x v="1"/>
    <s v="06.11.14"/>
    <s v="01.12.14"/>
    <n v="100"/>
    <n v="1"/>
    <n v="481.25"/>
    <n v="481.25"/>
    <n v="0"/>
    <n v="192.5"/>
    <x v="0"/>
  </r>
  <r>
    <s v="       103282"/>
    <s v="103282"/>
    <s v="       200543"/>
    <s v="Sito 200mm ot.5,6mm **Peć"/>
    <x v="1"/>
    <s v="06.11.14"/>
    <s v="01.12.14"/>
    <n v="100"/>
    <n v="1"/>
    <n v="481.25"/>
    <n v="481.25"/>
    <n v="0"/>
    <n v="192.5"/>
    <x v="0"/>
  </r>
  <r>
    <s v="       103283"/>
    <s v="103283"/>
    <s v="       200545"/>
    <s v="Sito 200mm ot.8mm **Pećin"/>
    <x v="1"/>
    <s v="06.11.14"/>
    <s v="01.12.14"/>
    <n v="100"/>
    <n v="1"/>
    <n v="481.25"/>
    <n v="481.25"/>
    <n v="0"/>
    <n v="192.5"/>
    <x v="0"/>
  </r>
  <r>
    <s v="       103284"/>
    <s v="103284"/>
    <s v="       200540"/>
    <s v="Sito 200mm ot.11,2mm **Pe"/>
    <x v="1"/>
    <s v="06.11.14"/>
    <s v="01.12.14"/>
    <n v="100"/>
    <n v="1"/>
    <n v="531.25"/>
    <n v="531.25"/>
    <n v="0"/>
    <n v="212.5"/>
    <x v="0"/>
  </r>
  <r>
    <s v="       103285"/>
    <s v="103285"/>
    <s v="       200538"/>
    <s v="Sito 200mm ot. 16mm **Peć"/>
    <x v="1"/>
    <s v="06.11.14"/>
    <s v="01.12.14"/>
    <n v="100"/>
    <n v="1"/>
    <n v="531.25"/>
    <n v="531.25"/>
    <n v="0"/>
    <n v="212.5"/>
    <x v="0"/>
  </r>
  <r>
    <s v="       103286"/>
    <s v="103286"/>
    <s v="       200285"/>
    <s v="Lupa HM 30 **Mileusnić"/>
    <x v="1"/>
    <s v="07.07.10"/>
    <s v="01.08.10"/>
    <n v="100"/>
    <n v="1"/>
    <n v="103.87"/>
    <n v="103.87"/>
    <n v="0"/>
    <n v="41.548000000000002"/>
    <x v="0"/>
  </r>
  <r>
    <s v="       103287"/>
    <s v="103287"/>
    <s v="       200448"/>
    <s v="Ploča magnetna 90x120cm *"/>
    <x v="1"/>
    <s v="26.11.08"/>
    <s v="01.12.08"/>
    <n v="100"/>
    <n v="1"/>
    <n v="472.14"/>
    <n v="472.14"/>
    <n v="0"/>
    <n v="188.85599999999999"/>
    <x v="0"/>
  </r>
  <r>
    <s v="       103392"/>
    <s v="103392"/>
    <s v="       200148"/>
    <s v="HDD WD 2TB *Vučenović"/>
    <x v="2"/>
    <s v="01.12.14"/>
    <s v="01.01.15"/>
    <n v="100"/>
    <n v="1"/>
    <n v="827.5"/>
    <n v="827.5"/>
    <n v="0"/>
    <n v="331"/>
    <x v="0"/>
  </r>
  <r>
    <s v="       103569"/>
    <s v="103569"/>
    <s v="       200111"/>
    <s v="HDD ADATA HV620 1TB *Boha"/>
    <x v="2"/>
    <s v="17.10.14"/>
    <s v="01.11.14"/>
    <n v="100"/>
    <n v="1"/>
    <n v="517.07000000000005"/>
    <n v="517.07000000000005"/>
    <n v="0"/>
    <n v="206.82800000000003"/>
    <x v="0"/>
  </r>
  <r>
    <s v="       103695"/>
    <s v="103695"/>
    <s v="       200367"/>
    <s v="Naočale 3D V(donac.Japan)"/>
    <x v="1"/>
    <s v="04.11.11"/>
    <s v="01.12.11"/>
    <n v="100"/>
    <n v="1"/>
    <n v="1049"/>
    <n v="1049"/>
    <n v="0"/>
    <n v="419.6"/>
    <x v="0"/>
  </r>
  <r>
    <s v="       103696"/>
    <s v="103696"/>
    <s v="       200652"/>
    <s v="USB 3D(donac.Japan) **Ber"/>
    <x v="1"/>
    <s v="04.11.11"/>
    <s v="01.12.11"/>
    <n v="100"/>
    <n v="1"/>
    <n v="1849"/>
    <n v="1849"/>
    <n v="0"/>
    <n v="739.6"/>
    <x v="0"/>
  </r>
  <r>
    <s v="       103697"/>
    <s v="103697"/>
    <s v="       200160"/>
    <s v="HDD WD PORTABLE 2TB **Ber"/>
    <x v="2"/>
    <s v="02.06.14"/>
    <s v="01.07.14"/>
    <n v="100"/>
    <n v="1"/>
    <n v="827.5"/>
    <n v="827.5"/>
    <n v="0"/>
    <n v="331"/>
    <x v="0"/>
  </r>
  <r>
    <s v="       103718"/>
    <s v="103718"/>
    <s v="       200199"/>
    <s v="Karta reljefna Svijeta **"/>
    <x v="1"/>
    <s v="19.01.11"/>
    <s v="01.02.11"/>
    <n v="100"/>
    <n v="1"/>
    <n v="384"/>
    <n v="384"/>
    <n v="0"/>
    <n v="153.60000000000002"/>
    <x v="0"/>
  </r>
  <r>
    <s v="       103719"/>
    <s v="103719"/>
    <s v="       200196"/>
    <s v="Karta reljefna Europe"/>
    <x v="1"/>
    <s v="19.01.11"/>
    <s v="01.02.11"/>
    <n v="100"/>
    <n v="1"/>
    <n v="384"/>
    <n v="384"/>
    <n v="0"/>
    <n v="153.60000000000002"/>
    <x v="0"/>
  </r>
  <r>
    <s v="       103720"/>
    <s v="103720"/>
    <s v="       200200"/>
    <s v="Karta reljefna Zagreba **"/>
    <x v="1"/>
    <s v="19.01.11"/>
    <s v="01.02.11"/>
    <n v="100"/>
    <n v="1"/>
    <n v="384"/>
    <n v="384"/>
    <n v="0"/>
    <n v="153.60000000000002"/>
    <x v="0"/>
  </r>
  <r>
    <s v="       103721"/>
    <s v="103721"/>
    <s v="       200198"/>
    <s v="Karta reljefna Hrvatske *"/>
    <x v="1"/>
    <s v="19.01.11"/>
    <s v="01.02.11"/>
    <n v="100"/>
    <n v="1"/>
    <n v="384"/>
    <n v="384"/>
    <n v="0"/>
    <n v="153.60000000000002"/>
    <x v="0"/>
  </r>
  <r>
    <s v="       103730"/>
    <s v="103730"/>
    <s v="       200295"/>
    <s v="Ljestve aluminijske *Krka"/>
    <x v="1"/>
    <s v="31.10.11"/>
    <s v="01.11.11"/>
    <n v="100"/>
    <n v="1"/>
    <n v="389"/>
    <n v="389"/>
    <n v="0"/>
    <n v="155.60000000000002"/>
    <x v="0"/>
  </r>
  <r>
    <s v="       103731"/>
    <s v="103731"/>
    <s v="       200161"/>
    <s v="HDD WD PORTABLE 2TB **Krk"/>
    <x v="2"/>
    <s v="02.06.14"/>
    <s v="01.07.14"/>
    <n v="100"/>
    <n v="1"/>
    <n v="827.5"/>
    <n v="827.5"/>
    <n v="0"/>
    <n v="331"/>
    <x v="0"/>
  </r>
  <r>
    <s v="       103752"/>
    <s v="103752"/>
    <s v="       200633"/>
    <s v="Transportna vreća 20l *Vl"/>
    <x v="1"/>
    <s v="09.11.15"/>
    <s v="01.12.15"/>
    <n v="100"/>
    <n v="1"/>
    <n v="386.1"/>
    <n v="386.1"/>
    <n v="0"/>
    <n v="154.44000000000003"/>
    <x v="0"/>
  </r>
  <r>
    <s v="       103753"/>
    <s v="103753"/>
    <s v="       200181"/>
    <s v="Kaciga Duro cactus *Vlaho"/>
    <x v="1"/>
    <s v="09.11.15"/>
    <s v="01.12.15"/>
    <n v="100"/>
    <n v="1"/>
    <n v="377.1"/>
    <n v="377.1"/>
    <n v="0"/>
    <n v="150.84"/>
    <x v="0"/>
  </r>
  <r>
    <s v="       103754"/>
    <s v="103754"/>
    <s v="       200059"/>
    <s v="Eksterni tvrdidisk 1TB *V"/>
    <x v="1"/>
    <s v="18.12.14"/>
    <s v="01.01.15"/>
    <n v="100"/>
    <n v="1"/>
    <n v="699"/>
    <n v="699"/>
    <n v="0"/>
    <n v="279.60000000000002"/>
    <x v="0"/>
  </r>
  <r>
    <s v="       103755"/>
    <s v="103755"/>
    <s v="       200077"/>
    <s v="Geološki čekić Estwing *V"/>
    <x v="1"/>
    <s v="18.12.13"/>
    <s v="01.01.14"/>
    <n v="100"/>
    <n v="1"/>
    <n v="466.71000000000004"/>
    <n v="466.71000000000004"/>
    <n v="0"/>
    <n v="186.68400000000003"/>
    <x v="0"/>
  </r>
  <r>
    <s v="       103756"/>
    <s v="103756"/>
    <s v="       200157"/>
    <s v="HDD WD passport 1TB *Vlah"/>
    <x v="2"/>
    <s v="24.05.13"/>
    <s v="01.06.13"/>
    <n v="100"/>
    <n v="1"/>
    <n v="614.55000000000007"/>
    <n v="614.55000000000007"/>
    <n v="0"/>
    <n v="245.82000000000005"/>
    <x v="0"/>
  </r>
  <r>
    <s v="       103757"/>
    <s v="103757"/>
    <s v="       200482"/>
    <s v="Presenter Wireless R400 *"/>
    <x v="1"/>
    <s v="12.03.13"/>
    <s v="01.04.13"/>
    <n v="100"/>
    <n v="1"/>
    <n v="313.3"/>
    <n v="313.3"/>
    <n v="0"/>
    <n v="125.32000000000001"/>
    <x v="0"/>
  </r>
  <r>
    <s v="       103758"/>
    <s v="103758"/>
    <s v="       200607"/>
    <s v="Šator Meteor 200 **Vlahov"/>
    <x v="1"/>
    <s v="02.06.12"/>
    <s v="01.07.12"/>
    <n v="100"/>
    <n v="1"/>
    <n v="321.12"/>
    <n v="321.12"/>
    <n v="0"/>
    <n v="128.44800000000001"/>
    <x v="0"/>
  </r>
  <r>
    <s v="       103759"/>
    <s v="103759"/>
    <s v="       200501"/>
    <s v="Radijator uljni *Vlahović"/>
    <x v="1"/>
    <s v="07.12.15"/>
    <s v="01.01.16"/>
    <n v="100"/>
    <n v="1"/>
    <n v="699"/>
    <n v="699"/>
    <n v="0"/>
    <n v="279.60000000000002"/>
    <x v="0"/>
  </r>
  <r>
    <s v="       103785"/>
    <s v="103785"/>
    <s v="       200147"/>
    <s v="HDD WD  2TB *Cvetković"/>
    <x v="2"/>
    <s v="11.12.14"/>
    <s v="01.01.15"/>
    <n v="100"/>
    <n v="1"/>
    <n v="827.5"/>
    <n v="827.5"/>
    <n v="0"/>
    <n v="331"/>
    <x v="0"/>
  </r>
  <r>
    <s v="       103786"/>
    <s v="103786"/>
    <s v="       200229"/>
    <s v="Kompas **Cvetković"/>
    <x v="1"/>
    <s v="19.03.09"/>
    <s v="01.04.09"/>
    <n v="100"/>
    <n v="1"/>
    <n v="2016.9"/>
    <n v="2016.9"/>
    <n v="0"/>
    <n v="806.7600000000001"/>
    <x v="0"/>
  </r>
  <r>
    <s v="       103787"/>
    <s v="103787"/>
    <s v="       200075"/>
    <s v="Geološki čekić **Cvetkovi"/>
    <x v="1"/>
    <s v="19.03.09"/>
    <s v="01.04.09"/>
    <n v="100"/>
    <n v="1"/>
    <n v="349.89"/>
    <n v="349.89"/>
    <n v="0"/>
    <n v="139.95599999999999"/>
    <x v="0"/>
  </r>
  <r>
    <s v="       103788"/>
    <s v="103788"/>
    <s v="       200275"/>
    <s v="Lupa **Cvetković"/>
    <x v="1"/>
    <s v="19.03.09"/>
    <s v="01.04.09"/>
    <n v="100"/>
    <n v="1"/>
    <n v="95.990000000000009"/>
    <n v="95.990000000000009"/>
    <n v="0"/>
    <n v="38.396000000000008"/>
    <x v="0"/>
  </r>
  <r>
    <s v="       103809"/>
    <s v="103809"/>
    <s v="       200685"/>
    <s v="WD Elements portable 2TB"/>
    <x v="1"/>
    <s v="30.06.15"/>
    <s v="01.07.15"/>
    <n v="100"/>
    <n v="1"/>
    <n v="910.1"/>
    <n v="910.1"/>
    <n v="0"/>
    <n v="364.04"/>
    <x v="0"/>
  </r>
  <r>
    <s v="       103810"/>
    <s v="103810"/>
    <s v="       200172"/>
    <s v="iPhone Apple 4S 8GB *Saft"/>
    <x v="1"/>
    <s v="30.10.13"/>
    <s v="01.11.13"/>
    <n v="100"/>
    <n v="1"/>
    <n v="1446"/>
    <n v="1446"/>
    <n v="0"/>
    <n v="578.4"/>
    <x v="0"/>
  </r>
  <r>
    <s v="       103915"/>
    <s v="103915"/>
    <s v="       200685"/>
    <s v="WD Elements portable 2TB"/>
    <x v="1"/>
    <s v="02.06.15"/>
    <s v="01.07.15"/>
    <n v="100"/>
    <n v="1"/>
    <n v="760"/>
    <n v="760"/>
    <n v="0"/>
    <n v="304"/>
    <x v="0"/>
  </r>
  <r>
    <s v="       104021"/>
    <s v="104021"/>
    <s v="       200630"/>
    <s v="Toster SM3 *Šafer"/>
    <x v="1"/>
    <s v="28.09.15"/>
    <s v="01.10.15"/>
    <n v="100"/>
    <n v="1"/>
    <n v="189"/>
    <n v="189"/>
    <n v="0"/>
    <n v="75.600000000000009"/>
    <x v="0"/>
  </r>
  <r>
    <s v="       104078"/>
    <s v="104078"/>
    <s v="       200277"/>
    <s v="Lupa 10x *Aljinović"/>
    <x v="1"/>
    <s v="04.11.10"/>
    <s v="01.12.10"/>
    <n v="100"/>
    <n v="1"/>
    <n v="55.35"/>
    <n v="55.35"/>
    <n v="0"/>
    <n v="22.14"/>
    <x v="0"/>
  </r>
  <r>
    <s v="       104079"/>
    <s v="104079"/>
    <s v="       200277"/>
    <s v="Lupa 10x *Aljinović"/>
    <x v="1"/>
    <s v="04.11.10"/>
    <s v="01.12.10"/>
    <n v="100"/>
    <n v="1"/>
    <n v="55.35"/>
    <n v="55.35"/>
    <n v="0"/>
    <n v="22.14"/>
    <x v="0"/>
  </r>
  <r>
    <s v="       104080"/>
    <s v="104080"/>
    <s v="       200277"/>
    <s v="Lupa 10x *Aljinović"/>
    <x v="1"/>
    <s v="04.11.10"/>
    <s v="01.12.10"/>
    <n v="100"/>
    <n v="1"/>
    <n v="55.35"/>
    <n v="55.35"/>
    <n v="0"/>
    <n v="22.14"/>
    <x v="0"/>
  </r>
  <r>
    <s v="       104081"/>
    <s v="104081"/>
    <s v="       200277"/>
    <s v="Lupa 10x *Aljinović"/>
    <x v="1"/>
    <s v="04.11.10"/>
    <s v="01.12.10"/>
    <n v="100"/>
    <n v="1"/>
    <n v="55.35"/>
    <n v="55.35"/>
    <n v="0"/>
    <n v="22.14"/>
    <x v="0"/>
  </r>
  <r>
    <s v="       104082"/>
    <s v="104082"/>
    <s v="       200277"/>
    <s v="Lupa 10x *Aljinović"/>
    <x v="1"/>
    <s v="04.11.10"/>
    <s v="01.12.10"/>
    <n v="100"/>
    <n v="1"/>
    <n v="55.35"/>
    <n v="55.35"/>
    <n v="0"/>
    <n v="22.14"/>
    <x v="0"/>
  </r>
  <r>
    <s v="       104095"/>
    <s v="104095"/>
    <s v="       200495"/>
    <s v="Punjač baterija CTEK **Ru"/>
    <x v="1"/>
    <s v="19.04.11"/>
    <s v="01.05.11"/>
    <n v="100"/>
    <n v="1"/>
    <n v="531.53"/>
    <n v="531.53"/>
    <n v="0"/>
    <n v="212.61199999999999"/>
    <x v="0"/>
  </r>
  <r>
    <s v="       104096"/>
    <s v="104096"/>
    <s v="       200076"/>
    <s v="Geološki čekić *Maričić"/>
    <x v="1"/>
    <s v="03.07.14"/>
    <s v="01.08.14"/>
    <n v="100"/>
    <n v="1"/>
    <n v="566.14"/>
    <n v="566.14"/>
    <n v="0"/>
    <n v="226.45600000000002"/>
    <x v="0"/>
  </r>
  <r>
    <s v="       104113"/>
    <s v="104113"/>
    <s v="       200346"/>
    <s v="Mobitel Samsung Galaxy **"/>
    <x v="2"/>
    <s v="08.09.14"/>
    <s v="01.10.14"/>
    <n v="100"/>
    <n v="1"/>
    <n v="2933.13"/>
    <n v="2933.13"/>
    <n v="0"/>
    <n v="1173.2520000000002"/>
    <x v="0"/>
  </r>
  <r>
    <s v="       104114"/>
    <s v="104114"/>
    <s v="       200029"/>
    <s v="Čekić geološki s futrolom"/>
    <x v="1"/>
    <s v="15.11.07"/>
    <s v="01.12.07"/>
    <n v="100"/>
    <n v="1"/>
    <n v="554.49"/>
    <n v="554.49"/>
    <n v="0"/>
    <n v="221.79600000000002"/>
    <x v="0"/>
  </r>
  <r>
    <s v="       104116"/>
    <s v="104116"/>
    <s v="       200546"/>
    <s v="Sito analitičko 200x50mm"/>
    <x v="1"/>
    <s v="13.02.13"/>
    <s v="01.03.13"/>
    <n v="100"/>
    <n v="1"/>
    <n v="1694.23"/>
    <n v="1694.23"/>
    <n v="0"/>
    <n v="677.69200000000001"/>
    <x v="0"/>
  </r>
  <r>
    <s v="       104133"/>
    <s v="104133"/>
    <s v="       200629"/>
    <s v="Torba za ronilačku opremu"/>
    <x v="1"/>
    <s v="23.12.13"/>
    <s v="01.01.14"/>
    <n v="100"/>
    <n v="1"/>
    <n v="530"/>
    <n v="530"/>
    <n v="0"/>
    <n v="212"/>
    <x v="0"/>
  </r>
  <r>
    <s v="       104136"/>
    <s v="104136"/>
    <s v="       200431"/>
    <s v="Peraje *Sondi"/>
    <x v="1"/>
    <s v="23.12.13"/>
    <s v="01.01.14"/>
    <n v="100"/>
    <n v="1"/>
    <n v="608.75"/>
    <n v="608.75"/>
    <n v="0"/>
    <n v="243.5"/>
    <x v="0"/>
  </r>
  <r>
    <s v="       104137"/>
    <s v="104137"/>
    <s v="       200431"/>
    <s v="Peraje *Sondi"/>
    <x v="1"/>
    <s v="23.12.13"/>
    <s v="01.01.14"/>
    <n v="100"/>
    <n v="1"/>
    <n v="690"/>
    <n v="690"/>
    <n v="0"/>
    <n v="276"/>
    <x v="0"/>
  </r>
  <r>
    <s v="       104138"/>
    <s v="104138"/>
    <s v="       200233"/>
    <s v="Kompjutor za ronjenje *So"/>
    <x v="1"/>
    <s v="23.12.13"/>
    <s v="01.01.14"/>
    <n v="100"/>
    <n v="1"/>
    <n v="3400"/>
    <n v="3400"/>
    <n v="0"/>
    <n v="1360"/>
    <x v="0"/>
  </r>
  <r>
    <s v="       104139"/>
    <s v="104139"/>
    <s v="       200315"/>
    <s v="Mjerač dubine vode-ručni"/>
    <x v="1"/>
    <s v="12.11.12"/>
    <s v="01.12.12"/>
    <n v="100"/>
    <n v="1"/>
    <n v="2261.8000000000002"/>
    <n v="2261.8000000000002"/>
    <n v="0"/>
    <n v="904.72000000000014"/>
    <x v="0"/>
  </r>
  <r>
    <s v="       104140"/>
    <s v="104140"/>
    <s v="       200146"/>
    <s v="HDD transcend1TB USB 2,5&quot;"/>
    <x v="2"/>
    <s v="23.11.12"/>
    <s v="01.12.12"/>
    <n v="100"/>
    <n v="1"/>
    <n v="900"/>
    <n v="900"/>
    <n v="0"/>
    <n v="360"/>
    <x v="0"/>
  </r>
  <r>
    <s v="       104141"/>
    <s v="104141"/>
    <s v="       200146"/>
    <s v="HDD transcend1TB USB 2,5&quot;"/>
    <x v="2"/>
    <s v="23.11.12"/>
    <s v="01.12.12"/>
    <n v="100"/>
    <n v="1"/>
    <n v="900"/>
    <n v="900"/>
    <n v="0"/>
    <n v="360"/>
    <x v="0"/>
  </r>
  <r>
    <s v="       104142"/>
    <s v="104142"/>
    <s v="       200515"/>
    <s v="Ručni sat Citizen **Sondi"/>
    <x v="1"/>
    <s v="01.10.12"/>
    <s v="01.11.12"/>
    <n v="100"/>
    <n v="1"/>
    <n v="1485"/>
    <n v="1485"/>
    <n v="0"/>
    <n v="594"/>
    <x v="0"/>
  </r>
  <r>
    <s v="       104143"/>
    <s v="104143"/>
    <s v="       200217"/>
    <s v="Kofer za elektrodu *Sondi"/>
    <x v="1"/>
    <s v="30.08.12"/>
    <s v="01.09.12"/>
    <n v="100"/>
    <n v="1"/>
    <n v="1256.25"/>
    <n v="1256.25"/>
    <n v="0"/>
    <n v="502.5"/>
    <x v="0"/>
  </r>
  <r>
    <s v="       104144"/>
    <s v="104144"/>
    <s v="       200063"/>
    <s v="Elektroda za mjer.pH *Son"/>
    <x v="1"/>
    <s v="30.08.12"/>
    <s v="01.09.12"/>
    <n v="100"/>
    <n v="1"/>
    <n v="3300"/>
    <n v="3300"/>
    <n v="0"/>
    <n v="1320"/>
    <x v="0"/>
  </r>
  <r>
    <s v="       104152"/>
    <s v="104152"/>
    <s v="       200310"/>
    <s v="Mikrovalna pećnica *Sondi"/>
    <x v="1"/>
    <s v="19.09.14"/>
    <s v="01.10.14"/>
    <n v="100"/>
    <n v="1"/>
    <n v="979"/>
    <n v="979"/>
    <n v="0"/>
    <n v="391.6"/>
    <x v="0"/>
  </r>
  <r>
    <s v="       104153"/>
    <s v="104153"/>
    <s v="       200446"/>
    <s v="Ploča magnetna 90x120 **S"/>
    <x v="1"/>
    <s v="09.11.11"/>
    <s v="01.12.11"/>
    <n v="100"/>
    <n v="1"/>
    <n v="477.24"/>
    <n v="477.24"/>
    <n v="0"/>
    <n v="190.89600000000002"/>
    <x v="0"/>
  </r>
  <r>
    <s v="       104156"/>
    <s v="104156"/>
    <s v="       200192"/>
    <s v="Kamera web Canyon **Mileu"/>
    <x v="2"/>
    <s v="16.11.12"/>
    <s v="01.12.12"/>
    <n v="100"/>
    <n v="1"/>
    <n v="139"/>
    <n v="139"/>
    <n v="0"/>
    <n v="55.6"/>
    <x v="0"/>
  </r>
  <r>
    <s v="       104157"/>
    <s v="104157"/>
    <s v="       200261"/>
    <s v="Lampa stolna **Mileusnić"/>
    <x v="0"/>
    <s v="16.11.12"/>
    <s v="01.12.12"/>
    <n v="100"/>
    <n v="1"/>
    <n v="99.9"/>
    <n v="99.9"/>
    <n v="0"/>
    <n v="39.960000000000008"/>
    <x v="0"/>
  </r>
  <r>
    <s v="       104160"/>
    <s v="104160"/>
    <s v="       200284"/>
    <s v="Lupa HM-Zoom *Mileusnić"/>
    <x v="1"/>
    <s v="07.07.10"/>
    <s v="01.08.10"/>
    <n v="100"/>
    <n v="1"/>
    <n v="103.86"/>
    <n v="103.86"/>
    <n v="0"/>
    <n v="41.544000000000004"/>
    <x v="0"/>
  </r>
  <r>
    <s v="       104161"/>
    <s v="104161"/>
    <s v="       200286"/>
    <s v="Lupa HM 30 *Mileusnić"/>
    <x v="1"/>
    <s v="07.07.10"/>
    <s v="01.08.10"/>
    <n v="100"/>
    <n v="1"/>
    <n v="103.87"/>
    <n v="103.87"/>
    <n v="0"/>
    <n v="41.548000000000002"/>
    <x v="0"/>
  </r>
  <r>
    <s v="       104187"/>
    <s v="104187"/>
    <s v="       200159"/>
    <s v="HDD WD PORTABLE 2TB"/>
    <x v="2"/>
    <s v="02.06.14"/>
    <s v="01.07.14"/>
    <n v="100"/>
    <n v="1"/>
    <n v="827.5"/>
    <n v="827.5"/>
    <n v="0"/>
    <n v="331"/>
    <x v="0"/>
  </r>
  <r>
    <s v="       104245"/>
    <s v="104245"/>
    <s v="       200369"/>
    <s v="Navigacijska naprava ***M"/>
    <x v="1"/>
    <s v="30.11.14"/>
    <s v="01.12.14"/>
    <n v="100"/>
    <n v="1"/>
    <n v="1323.39"/>
    <n v="1323.39"/>
    <n v="0"/>
    <n v="529.35600000000011"/>
    <x v="0"/>
  </r>
  <r>
    <s v="       104246"/>
    <s v="104246"/>
    <s v="       200518"/>
    <s v="Sat Weather Master 8 **Ma"/>
    <x v="1"/>
    <s v="30.11.14"/>
    <s v="01.12.14"/>
    <n v="100"/>
    <n v="1"/>
    <n v="594.01"/>
    <n v="594.01"/>
    <n v="0"/>
    <n v="237.60400000000001"/>
    <x v="0"/>
  </r>
  <r>
    <s v="       104247"/>
    <s v="104247"/>
    <s v="       200094"/>
    <s v="HDD ADATA  1TB **Malvić"/>
    <x v="2"/>
    <s v="11.12.14"/>
    <s v="01.01.15"/>
    <n v="100"/>
    <n v="1"/>
    <n v="537.5"/>
    <n v="537.5"/>
    <n v="0"/>
    <n v="215"/>
    <x v="0"/>
  </r>
  <r>
    <s v="       104248"/>
    <s v="104248"/>
    <s v="       200038"/>
    <s v="Dalekozor **Malvić"/>
    <x v="1"/>
    <s v="09.07.14"/>
    <s v="01.08.14"/>
    <n v="100"/>
    <n v="1"/>
    <n v="1659.45"/>
    <n v="1659.45"/>
    <n v="0"/>
    <n v="663.78000000000009"/>
    <x v="0"/>
  </r>
  <r>
    <s v="       104385"/>
    <s v="104385"/>
    <s v="       200492"/>
    <s v="Pumpa za uzorkovanje podz"/>
    <x v="1"/>
    <s v="20.11.15"/>
    <s v="01.12.15"/>
    <n v="100"/>
    <n v="1"/>
    <n v="615.36"/>
    <n v="615.36"/>
    <n v="0"/>
    <n v="246.14400000000001"/>
    <x v="0"/>
  </r>
  <r>
    <s v="       104386"/>
    <s v="104386"/>
    <s v="       200492"/>
    <s v="Pumpa za uzorkovanje podz"/>
    <x v="1"/>
    <s v="20.11.15"/>
    <s v="01.12.15"/>
    <n v="100"/>
    <n v="1"/>
    <n v="615.37"/>
    <n v="615.37"/>
    <n v="0"/>
    <n v="246.14800000000002"/>
    <x v="0"/>
  </r>
  <r>
    <s v="       104387"/>
    <s v="104387"/>
    <s v="       200624"/>
    <s v="Temperaturni tester"/>
    <x v="1"/>
    <s v="27.11.15"/>
    <s v="01.12.15"/>
    <n v="100"/>
    <n v="1"/>
    <n v="1446.05"/>
    <n v="1446.05"/>
    <n v="0"/>
    <n v="578.41999999999996"/>
    <x v="0"/>
  </r>
  <r>
    <s v="       104388"/>
    <s v="104388"/>
    <s v="       200493"/>
    <s v="Pumpa za uzrokovanje podz"/>
    <x v="1"/>
    <s v="29.10.15"/>
    <s v="01.11.15"/>
    <n v="100"/>
    <n v="1"/>
    <n v="330.78000000000003"/>
    <n v="330.78000000000003"/>
    <n v="0"/>
    <n v="132.31200000000001"/>
    <x v="0"/>
  </r>
  <r>
    <s v="       104389"/>
    <s v="104389"/>
    <s v="       200643"/>
    <s v="Ur.za mjerenje koncentrac"/>
    <x v="1"/>
    <s v="28.08.15"/>
    <s v="01.09.15"/>
    <n v="100"/>
    <n v="1"/>
    <n v="342.64"/>
    <n v="342.64"/>
    <n v="0"/>
    <n v="137.05600000000001"/>
    <x v="0"/>
  </r>
  <r>
    <s v="       104390"/>
    <s v="104390"/>
    <s v="       200643"/>
    <s v="Ur.za mjerenje koncentrac"/>
    <x v="1"/>
    <s v="28.08.15"/>
    <s v="01.09.15"/>
    <n v="100"/>
    <n v="1"/>
    <n v="2231.2200000000003"/>
    <n v="2231.2200000000003"/>
    <n v="0"/>
    <n v="892.48800000000017"/>
    <x v="0"/>
  </r>
  <r>
    <s v="       104391"/>
    <s v="104391"/>
    <s v="       200154"/>
    <s v="HDD WD passport 1TB"/>
    <x v="2"/>
    <s v="22.05.12"/>
    <s v="01.06.12"/>
    <n v="100"/>
    <n v="1"/>
    <n v="1023.86"/>
    <n v="1023.86"/>
    <n v="0"/>
    <n v="409.54400000000004"/>
    <x v="0"/>
  </r>
  <r>
    <s v="       104410"/>
    <s v="104410"/>
    <s v="       200074"/>
    <s v="Geološki čekić ***Pavičić"/>
    <x v="1"/>
    <s v="19.03.09"/>
    <s v="01.04.09"/>
    <n v="100"/>
    <n v="1"/>
    <n v="434.76"/>
    <n v="434.76"/>
    <n v="0"/>
    <n v="173.904"/>
    <x v="0"/>
  </r>
  <r>
    <s v="       104431"/>
    <s v="104431"/>
    <s v="       200685"/>
    <s v="WD Elements portable 2TB"/>
    <x v="1"/>
    <s v="30.06.15"/>
    <s v="01.07.15"/>
    <n v="100"/>
    <n v="1"/>
    <n v="910.1"/>
    <n v="910.1"/>
    <n v="0"/>
    <n v="364.04"/>
    <x v="0"/>
  </r>
  <r>
    <s v="       104432"/>
    <s v="104432"/>
    <s v="       200274"/>
    <s v="Lupa"/>
    <x v="1"/>
    <s v="19.03.09"/>
    <s v="01.04.09"/>
    <n v="100"/>
    <n v="1"/>
    <n v="95.990000000000009"/>
    <n v="95.990000000000009"/>
    <n v="0"/>
    <n v="38.396000000000008"/>
    <x v="0"/>
  </r>
  <r>
    <s v="       104455"/>
    <s v="104455"/>
    <s v="       200685"/>
    <s v="WD Elements portable 2TB"/>
    <x v="1"/>
    <s v="02.06.15"/>
    <s v="01.07.15"/>
    <n v="100"/>
    <n v="1"/>
    <n v="910.1"/>
    <n v="910.1"/>
    <n v="0"/>
    <n v="364.04"/>
    <x v="0"/>
  </r>
  <r>
    <s v="       104456"/>
    <s v="104456"/>
    <s v="       200159"/>
    <s v="HDD WD PORTABLE 2TB"/>
    <x v="2"/>
    <s v="02.06.14"/>
    <s v="01.07.14"/>
    <n v="100"/>
    <n v="1"/>
    <n v="796.06000000000006"/>
    <n v="796.06000000000006"/>
    <n v="0"/>
    <n v="318.42400000000004"/>
    <x v="0"/>
  </r>
  <r>
    <s v="       104457"/>
    <s v="104457"/>
    <s v="       200213"/>
    <s v="Kofer s alatom 49-D"/>
    <x v="1"/>
    <s v="03.05.14"/>
    <s v="01.06.14"/>
    <n v="100"/>
    <n v="1"/>
    <n v="673.30000000000007"/>
    <n v="673.30000000000007"/>
    <n v="0"/>
    <n v="269.32000000000005"/>
    <x v="0"/>
  </r>
  <r>
    <s v="       104458"/>
    <s v="104458"/>
    <s v="       200168"/>
    <s v="Hladnjak ručni"/>
    <x v="1"/>
    <s v="04.07.11"/>
    <s v="01.08.11"/>
    <n v="100"/>
    <n v="1"/>
    <n v="629"/>
    <n v="629"/>
    <n v="0"/>
    <n v="251.60000000000002"/>
    <x v="0"/>
  </r>
  <r>
    <s v="       104530"/>
    <s v="104530"/>
    <s v="       200479"/>
    <s v="Presenter Logitech Wirele"/>
    <x v="1"/>
    <s v="05.05.15"/>
    <s v="01.06.15"/>
    <n v="100"/>
    <n v="1"/>
    <n v="359"/>
    <n v="359"/>
    <n v="0"/>
    <n v="143.6"/>
    <x v="0"/>
  </r>
  <r>
    <s v="       104531"/>
    <s v="104531"/>
    <s v="       200481"/>
    <s v="Presenter Wireless R400"/>
    <x v="1"/>
    <s v="18.04.12"/>
    <s v="01.05.12"/>
    <n v="100"/>
    <n v="1"/>
    <n v="311.35000000000002"/>
    <n v="311.35000000000002"/>
    <n v="0"/>
    <n v="124.54000000000002"/>
    <x v="0"/>
  </r>
  <r>
    <s v="       104532"/>
    <s v="104532"/>
    <s v="       200481"/>
    <s v="Presenter Wireless R400"/>
    <x v="1"/>
    <s v="18.04.12"/>
    <s v="01.05.12"/>
    <n v="100"/>
    <n v="1"/>
    <n v="311.35000000000002"/>
    <n v="311.35000000000002"/>
    <n v="0"/>
    <n v="124.54000000000002"/>
    <x v="0"/>
  </r>
  <r>
    <s v="       104533"/>
    <s v="104533"/>
    <s v="       200039"/>
    <s v="Daljinski MCT-234 za alar"/>
    <x v="1"/>
    <s v="10.03.08"/>
    <s v="01.04.08"/>
    <n v="100"/>
    <n v="1"/>
    <n v="298.47000000000003"/>
    <n v="298.47000000000003"/>
    <n v="0"/>
    <n v="119.38800000000002"/>
    <x v="0"/>
  </r>
  <r>
    <s v="       104534"/>
    <s v="104534"/>
    <s v="       200039"/>
    <s v="Daljinski MCT-234 za alar"/>
    <x v="1"/>
    <s v="10.03.08"/>
    <s v="01.04.08"/>
    <n v="100"/>
    <n v="1"/>
    <n v="298.48"/>
    <n v="298.48"/>
    <n v="0"/>
    <n v="119.39200000000001"/>
    <x v="0"/>
  </r>
  <r>
    <s v="       104547"/>
    <s v="104547"/>
    <s v="       200606"/>
    <s v="Svjetiljka UV za prom.stj"/>
    <x v="1"/>
    <s v="12.02.08"/>
    <s v="01.03.08"/>
    <n v="100"/>
    <n v="1"/>
    <n v="700.45"/>
    <n v="700.45"/>
    <n v="0"/>
    <n v="280.18"/>
    <x v="0"/>
  </r>
  <r>
    <s v="       104577"/>
    <s v="104577"/>
    <s v="       200472"/>
    <s v="Posuda za prijem prosjeva"/>
    <x v="1"/>
    <s v="02.05.07"/>
    <s v="01.06.07"/>
    <n v="100"/>
    <n v="1"/>
    <n v="256.34000000000003"/>
    <n v="256.34000000000003"/>
    <n v="0"/>
    <n v="102.53600000000002"/>
    <x v="0"/>
  </r>
  <r>
    <s v="       104578"/>
    <s v="104578"/>
    <s v="       200459"/>
    <s v="Poklopac za sito 200mm **"/>
    <x v="1"/>
    <s v="02.05.07"/>
    <s v="01.06.07"/>
    <n v="100"/>
    <n v="1"/>
    <n v="256.34000000000003"/>
    <n v="256.34000000000003"/>
    <n v="0"/>
    <n v="102.53600000000002"/>
    <x v="0"/>
  </r>
  <r>
    <s v="       104579"/>
    <s v="104579"/>
    <s v="       200552"/>
    <s v="Sito BS/ISO 200mm **Hlevn"/>
    <x v="1"/>
    <s v="02.05.07"/>
    <s v="01.06.07"/>
    <n v="100"/>
    <n v="1"/>
    <n v="728.18000000000006"/>
    <n v="728.18000000000006"/>
    <n v="0"/>
    <n v="291.27200000000005"/>
    <x v="0"/>
  </r>
  <r>
    <s v="       104580"/>
    <s v="104580"/>
    <s v="       200551"/>
    <s v="Sito BS/ISO 200mm *"/>
    <x v="1"/>
    <s v="02.05.07"/>
    <s v="01.06.07"/>
    <n v="100"/>
    <n v="1"/>
    <n v="728.18000000000006"/>
    <n v="728.18000000000006"/>
    <n v="0"/>
    <n v="291.27200000000005"/>
    <x v="0"/>
  </r>
  <r>
    <s v="       104581"/>
    <s v="104581"/>
    <s v="       200550"/>
    <s v="Sito BS/ISO 200mm"/>
    <x v="1"/>
    <s v="02.05.07"/>
    <s v="01.06.07"/>
    <n v="100"/>
    <n v="1"/>
    <n v="728.18000000000006"/>
    <n v="728.18000000000006"/>
    <n v="0"/>
    <n v="291.27200000000005"/>
    <x v="0"/>
  </r>
  <r>
    <s v="       104582"/>
    <s v="104582"/>
    <s v="       200550"/>
    <s v="Sito BS/ISO 200mm"/>
    <x v="1"/>
    <s v="02.05.07"/>
    <s v="01.06.07"/>
    <n v="100"/>
    <n v="1"/>
    <n v="728.18000000000006"/>
    <n v="728.18000000000006"/>
    <n v="0"/>
    <n v="291.27200000000005"/>
    <x v="0"/>
  </r>
  <r>
    <s v="       104583"/>
    <s v="104583"/>
    <s v="       200550"/>
    <s v="Sito BS/ISO 200mm"/>
    <x v="1"/>
    <s v="02.05.07"/>
    <s v="01.06.07"/>
    <n v="100"/>
    <n v="1"/>
    <n v="470.97"/>
    <n v="470.97"/>
    <n v="0"/>
    <n v="188.38800000000003"/>
    <x v="0"/>
  </r>
  <r>
    <s v="       104584"/>
    <s v="104584"/>
    <s v="       200550"/>
    <s v="Sito BS/ISO 200mm"/>
    <x v="1"/>
    <s v="02.05.07"/>
    <s v="01.06.07"/>
    <n v="100"/>
    <n v="1"/>
    <n v="470.97"/>
    <n v="470.97"/>
    <n v="0"/>
    <n v="188.38800000000003"/>
    <x v="0"/>
  </r>
  <r>
    <s v="       104585"/>
    <s v="104585"/>
    <s v="       200550"/>
    <s v="Sito BS/ISO 200mm"/>
    <x v="1"/>
    <s v="02.05.07"/>
    <s v="01.06.07"/>
    <n v="100"/>
    <n v="1"/>
    <n v="470.97"/>
    <n v="470.97"/>
    <n v="0"/>
    <n v="188.38800000000003"/>
    <x v="0"/>
  </r>
  <r>
    <s v="       104586"/>
    <s v="104586"/>
    <s v="       200550"/>
    <s v="Sito BS/ISO 200mm"/>
    <x v="1"/>
    <s v="02.05.07"/>
    <s v="01.06.07"/>
    <n v="100"/>
    <n v="1"/>
    <n v="470.97"/>
    <n v="470.97"/>
    <n v="0"/>
    <n v="188.38800000000003"/>
    <x v="0"/>
  </r>
  <r>
    <s v="       104587"/>
    <s v="104587"/>
    <s v="       200550"/>
    <s v="Sito BS/ISO 200mm"/>
    <x v="1"/>
    <s v="02.05.07"/>
    <s v="01.06.07"/>
    <n v="100"/>
    <n v="1"/>
    <n v="470.97"/>
    <n v="470.97"/>
    <n v="0"/>
    <n v="188.38800000000003"/>
    <x v="0"/>
  </r>
  <r>
    <s v="       104691"/>
    <s v="104691"/>
    <s v="       200080"/>
    <s v="Gološki kompas"/>
    <x v="1"/>
    <s v="23.06.15"/>
    <s v="01.07.15"/>
    <n v="100"/>
    <n v="1"/>
    <n v="693.82"/>
    <n v="693.82"/>
    <n v="0"/>
    <n v="277.52800000000002"/>
    <x v="0"/>
  </r>
  <r>
    <s v="       104692"/>
    <s v="104692"/>
    <s v="       200080"/>
    <s v="Gološki kompas"/>
    <x v="1"/>
    <s v="23.06.15"/>
    <s v="01.07.15"/>
    <n v="100"/>
    <n v="1"/>
    <n v="693.82"/>
    <n v="693.82"/>
    <n v="0"/>
    <n v="277.52800000000002"/>
    <x v="0"/>
  </r>
  <r>
    <s v="       104693"/>
    <s v="104693"/>
    <s v="       200080"/>
    <s v="Gološki kompas"/>
    <x v="1"/>
    <s v="23.06.15"/>
    <s v="01.07.15"/>
    <n v="100"/>
    <n v="1"/>
    <n v="693.82"/>
    <n v="693.82"/>
    <n v="0"/>
    <n v="277.52800000000002"/>
    <x v="0"/>
  </r>
  <r>
    <s v="       104694"/>
    <s v="104694"/>
    <s v="       200081"/>
    <s v="Gološki kompas *"/>
    <x v="1"/>
    <s v="23.06.15"/>
    <s v="01.07.15"/>
    <n v="100"/>
    <n v="1"/>
    <n v="693.82"/>
    <n v="693.82"/>
    <n v="0"/>
    <n v="277.52800000000002"/>
    <x v="0"/>
  </r>
  <r>
    <s v="       104695"/>
    <s v="104695"/>
    <s v="       200080"/>
    <s v="Gološki kompas"/>
    <x v="1"/>
    <s v="23.06.15"/>
    <s v="01.07.15"/>
    <n v="100"/>
    <n v="1"/>
    <n v="693.82"/>
    <n v="693.82"/>
    <n v="0"/>
    <n v="277.52800000000002"/>
    <x v="0"/>
  </r>
  <r>
    <s v="       104696"/>
    <s v="104696"/>
    <s v="       200080"/>
    <s v="Gološki kompas"/>
    <x v="1"/>
    <s v="23.06.15"/>
    <s v="01.07.15"/>
    <n v="100"/>
    <n v="1"/>
    <n v="693.82"/>
    <n v="693.82"/>
    <n v="0"/>
    <n v="277.52800000000002"/>
    <x v="0"/>
  </r>
  <r>
    <s v="       104697"/>
    <s v="104697"/>
    <s v="       200080"/>
    <s v="Gološki kompas"/>
    <x v="1"/>
    <s v="23.06.15"/>
    <s v="01.07.15"/>
    <n v="100"/>
    <n v="1"/>
    <n v="693.82"/>
    <n v="693.82"/>
    <n v="0"/>
    <n v="277.52800000000002"/>
    <x v="0"/>
  </r>
  <r>
    <s v="       104698"/>
    <s v="104698"/>
    <s v="       200080"/>
    <s v="Gološki kompas"/>
    <x v="1"/>
    <s v="23.06.15"/>
    <s v="01.07.15"/>
    <n v="100"/>
    <n v="1"/>
    <n v="693.82"/>
    <n v="693.82"/>
    <n v="0"/>
    <n v="277.52800000000002"/>
    <x v="0"/>
  </r>
  <r>
    <s v="       104699"/>
    <s v="104699"/>
    <s v="       200080"/>
    <s v="Gološki kompas"/>
    <x v="1"/>
    <s v="23.06.15"/>
    <s v="01.07.15"/>
    <n v="100"/>
    <n v="1"/>
    <n v="693.82"/>
    <n v="693.82"/>
    <n v="0"/>
    <n v="277.52800000000002"/>
    <x v="0"/>
  </r>
  <r>
    <s v="       104700"/>
    <s v="104700"/>
    <s v="       200080"/>
    <s v="Gološki kompas"/>
    <x v="1"/>
    <s v="23.06.15"/>
    <s v="01.07.15"/>
    <n v="100"/>
    <n v="1"/>
    <n v="693.82"/>
    <n v="693.82"/>
    <n v="0"/>
    <n v="277.52800000000002"/>
    <x v="0"/>
  </r>
  <r>
    <s v="       104701"/>
    <s v="104701"/>
    <s v="       200026"/>
    <s v="Čekić geološki 600g"/>
    <x v="1"/>
    <s v="17.05.07"/>
    <s v="01.06.07"/>
    <n v="100"/>
    <n v="1"/>
    <n v="375.76"/>
    <n v="375.76"/>
    <n v="0"/>
    <n v="150.304"/>
    <x v="0"/>
  </r>
  <r>
    <s v="       104702"/>
    <s v="104702"/>
    <s v="       200027"/>
    <s v="Čekić geološki 600g *"/>
    <x v="1"/>
    <s v="17.05.07"/>
    <s v="01.06.07"/>
    <n v="100"/>
    <n v="1"/>
    <n v="375.76"/>
    <n v="375.76"/>
    <n v="0"/>
    <n v="150.304"/>
    <x v="0"/>
  </r>
  <r>
    <s v="       104703"/>
    <s v="104703"/>
    <s v="       200025"/>
    <s v="Čekić geološki 600"/>
    <x v="1"/>
    <s v="17.05.07"/>
    <s v="01.06.07"/>
    <n v="100"/>
    <n v="1"/>
    <n v="375.76"/>
    <n v="375.76"/>
    <n v="0"/>
    <n v="150.304"/>
    <x v="0"/>
  </r>
  <r>
    <s v="       104704"/>
    <s v="104704"/>
    <s v="       200028"/>
    <s v="Čekić geološki 600g **"/>
    <x v="1"/>
    <s v="17.05.07"/>
    <s v="01.06.07"/>
    <n v="100"/>
    <n v="1"/>
    <n v="375.76"/>
    <n v="375.76"/>
    <n v="0"/>
    <n v="150.304"/>
    <x v="0"/>
  </r>
  <r>
    <s v="       104705"/>
    <s v="104705"/>
    <s v="       200027"/>
    <s v="Čekić geološki 600g *"/>
    <x v="1"/>
    <s v="17.05.07"/>
    <s v="01.06.07"/>
    <n v="100"/>
    <n v="1"/>
    <n v="375.76"/>
    <n v="375.76"/>
    <n v="0"/>
    <n v="150.304"/>
    <x v="0"/>
  </r>
  <r>
    <s v="       104706"/>
    <s v="104706"/>
    <s v="       200027"/>
    <s v="Čekić geološki 600g *"/>
    <x v="1"/>
    <s v="17.05.07"/>
    <s v="01.06.07"/>
    <n v="100"/>
    <n v="1"/>
    <n v="375.76"/>
    <n v="375.76"/>
    <n v="0"/>
    <n v="150.304"/>
    <x v="0"/>
  </r>
  <r>
    <s v="       104707"/>
    <s v="104707"/>
    <s v="       200026"/>
    <s v="Čekić geološki 600g"/>
    <x v="1"/>
    <s v="17.05.07"/>
    <s v="01.06.07"/>
    <n v="100"/>
    <n v="1"/>
    <n v="375.76"/>
    <n v="375.76"/>
    <n v="0"/>
    <n v="150.304"/>
    <x v="0"/>
  </r>
  <r>
    <s v="       104708"/>
    <s v="104708"/>
    <s v="       200028"/>
    <s v="Čekić geološki 600g **"/>
    <x v="1"/>
    <s v="17.05.07"/>
    <s v="01.06.07"/>
    <n v="100"/>
    <n v="1"/>
    <n v="375.76"/>
    <n v="375.76"/>
    <n v="0"/>
    <n v="150.304"/>
    <x v="0"/>
  </r>
  <r>
    <s v="       104709"/>
    <s v="104709"/>
    <s v="       200027"/>
    <s v="Čekić geološki 600g *"/>
    <x v="1"/>
    <s v="17.05.07"/>
    <s v="01.06.07"/>
    <n v="100"/>
    <n v="1"/>
    <n v="375.76"/>
    <n v="375.76"/>
    <n v="0"/>
    <n v="150.304"/>
    <x v="0"/>
  </r>
  <r>
    <s v="       104710"/>
    <s v="104710"/>
    <s v="       200027"/>
    <s v="Čekić geološki 600g *"/>
    <x v="1"/>
    <s v="17.05.07"/>
    <s v="01.06.07"/>
    <n v="100"/>
    <n v="1"/>
    <n v="375.76"/>
    <n v="375.76"/>
    <n v="0"/>
    <n v="150.304"/>
    <x v="0"/>
  </r>
  <r>
    <s v="       104711"/>
    <s v="104711"/>
    <s v="       200026"/>
    <s v="Čekić geološki 600g"/>
    <x v="1"/>
    <s v="17.05.07"/>
    <s v="01.06.07"/>
    <n v="100"/>
    <n v="1"/>
    <n v="375.76"/>
    <n v="375.76"/>
    <n v="0"/>
    <n v="150.304"/>
    <x v="0"/>
  </r>
  <r>
    <s v="       104712"/>
    <s v="104712"/>
    <s v="       200026"/>
    <s v="Čekić geološki 600g"/>
    <x v="1"/>
    <s v="17.05.07"/>
    <s v="01.06.07"/>
    <n v="100"/>
    <n v="1"/>
    <n v="375.76"/>
    <n v="375.76"/>
    <n v="0"/>
    <n v="150.304"/>
    <x v="0"/>
  </r>
  <r>
    <s v="       104713"/>
    <s v="104713"/>
    <s v="       200026"/>
    <s v="Čekić geološki 600g"/>
    <x v="1"/>
    <s v="17.05.07"/>
    <s v="01.06.07"/>
    <n v="100"/>
    <n v="1"/>
    <n v="375.76"/>
    <n v="375.76"/>
    <n v="0"/>
    <n v="150.304"/>
    <x v="0"/>
  </r>
  <r>
    <s v="       104714"/>
    <s v="104714"/>
    <s v="       200027"/>
    <s v="Čekić geološki 600g *"/>
    <x v="1"/>
    <s v="17.05.07"/>
    <s v="01.06.07"/>
    <n v="100"/>
    <n v="1"/>
    <n v="375.76"/>
    <n v="375.76"/>
    <n v="0"/>
    <n v="150.304"/>
    <x v="0"/>
  </r>
  <r>
    <s v="       104715"/>
    <s v="104715"/>
    <s v="       200028"/>
    <s v="Čekić geološki 600g **"/>
    <x v="1"/>
    <s v="17.05.07"/>
    <s v="01.06.07"/>
    <n v="100"/>
    <n v="1"/>
    <n v="375.76"/>
    <n v="375.76"/>
    <n v="0"/>
    <n v="150.304"/>
    <x v="0"/>
  </r>
  <r>
    <s v="       104716"/>
    <s v="104716"/>
    <s v="       200028"/>
    <s v="Čekić geološki 600g **"/>
    <x v="1"/>
    <s v="17.05.07"/>
    <s v="01.06.07"/>
    <n v="100"/>
    <n v="1"/>
    <n v="375.76"/>
    <n v="375.76"/>
    <n v="0"/>
    <n v="150.304"/>
    <x v="0"/>
  </r>
  <r>
    <s v="       104717"/>
    <s v="104717"/>
    <s v="       200026"/>
    <s v="Čekić geološki 600g"/>
    <x v="1"/>
    <s v="17.05.07"/>
    <s v="01.06.07"/>
    <n v="100"/>
    <n v="1"/>
    <n v="375.76"/>
    <n v="375.76"/>
    <n v="0"/>
    <n v="150.304"/>
    <x v="0"/>
  </r>
  <r>
    <s v="       104718"/>
    <s v="104718"/>
    <s v="       200026"/>
    <s v="Čekić geološki 600g"/>
    <x v="1"/>
    <s v="17.05.07"/>
    <s v="01.06.07"/>
    <n v="100"/>
    <n v="1"/>
    <n v="375.76"/>
    <n v="375.76"/>
    <n v="0"/>
    <n v="150.304"/>
    <x v="0"/>
  </r>
  <r>
    <s v="       104719"/>
    <s v="104719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22"/>
    <s v="104722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23"/>
    <s v="104723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24"/>
    <s v="104724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25"/>
    <s v="104725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26"/>
    <s v="104726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27"/>
    <s v="104727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28"/>
    <s v="104728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29"/>
    <s v="104729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30"/>
    <s v="104730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31"/>
    <s v="104731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32"/>
    <s v="104732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33"/>
    <s v="104733"/>
    <s v="       200274"/>
    <s v="Lupa"/>
    <x v="1"/>
    <s v="23.06.15"/>
    <s v="01.07.15"/>
    <n v="100"/>
    <n v="1"/>
    <n v="82.710000000000008"/>
    <n v="82.710000000000008"/>
    <n v="0"/>
    <n v="33.084000000000003"/>
    <x v="0"/>
  </r>
  <r>
    <s v="       104734"/>
    <s v="104734"/>
    <s v="       200279"/>
    <s v="Lupa Eschenbach x10"/>
    <x v="1"/>
    <s v="17.05.07"/>
    <s v="01.06.07"/>
    <n v="100"/>
    <n v="1"/>
    <n v="413.33"/>
    <n v="413.33"/>
    <n v="0"/>
    <n v="165.33199999999999"/>
    <x v="0"/>
  </r>
  <r>
    <s v="       104735"/>
    <s v="104735"/>
    <s v="       200281"/>
    <s v="Lupa Eschenbach x10 **"/>
    <x v="1"/>
    <s v="17.05.07"/>
    <s v="01.06.07"/>
    <n v="100"/>
    <n v="1"/>
    <n v="413.33"/>
    <n v="413.33"/>
    <n v="0"/>
    <n v="165.33199999999999"/>
    <x v="0"/>
  </r>
  <r>
    <s v="       104736"/>
    <s v="104736"/>
    <s v="       200283"/>
    <s v="Lupa Eschenbach x10 5"/>
    <x v="1"/>
    <s v="17.05.07"/>
    <s v="01.06.07"/>
    <n v="100"/>
    <n v="1"/>
    <n v="413.34000000000003"/>
    <n v="413.34000000000003"/>
    <n v="0"/>
    <n v="165.33600000000001"/>
    <x v="0"/>
  </r>
  <r>
    <s v="       104737"/>
    <s v="104737"/>
    <s v="       200280"/>
    <s v="Lupa Eschenbach x10 *"/>
    <x v="1"/>
    <s v="17.05.07"/>
    <s v="01.06.07"/>
    <n v="100"/>
    <n v="1"/>
    <n v="413.34000000000003"/>
    <n v="413.34000000000003"/>
    <n v="0"/>
    <n v="165.33600000000001"/>
    <x v="0"/>
  </r>
  <r>
    <s v="       104738"/>
    <s v="104738"/>
    <s v="       200279"/>
    <s v="Lupa Eschenbach x10"/>
    <x v="1"/>
    <s v="17.05.07"/>
    <s v="01.06.07"/>
    <n v="100"/>
    <n v="1"/>
    <n v="413.34000000000003"/>
    <n v="413.34000000000003"/>
    <n v="0"/>
    <n v="165.33600000000001"/>
    <x v="0"/>
  </r>
  <r>
    <s v="       104768"/>
    <s v="104768"/>
    <s v="       200218"/>
    <s v="Kofer za terensku opremu"/>
    <x v="1"/>
    <s v="14.04.15"/>
    <s v="01.05.15"/>
    <n v="100"/>
    <n v="1"/>
    <n v="249.99"/>
    <n v="249.99"/>
    <n v="0"/>
    <n v="99.996000000000009"/>
    <x v="0"/>
  </r>
  <r>
    <s v="       104769"/>
    <s v="104769"/>
    <s v="       200219"/>
    <s v="Kofer za uzorke"/>
    <x v="1"/>
    <s v="14.04.15"/>
    <s v="01.05.15"/>
    <n v="100"/>
    <n v="1"/>
    <n v="449.99"/>
    <n v="449.99"/>
    <n v="0"/>
    <n v="179.99600000000001"/>
    <x v="0"/>
  </r>
  <r>
    <s v="       104770"/>
    <s v="104770"/>
    <s v="       200230"/>
    <s v="Kompas geološki"/>
    <x v="1"/>
    <s v="10.11.14"/>
    <s v="01.12.14"/>
    <n v="100"/>
    <n v="1"/>
    <n v="836.14"/>
    <n v="836.14"/>
    <n v="0"/>
    <n v="334.45600000000002"/>
    <x v="0"/>
  </r>
  <r>
    <s v="       104771"/>
    <s v="104771"/>
    <s v="       200288"/>
    <s v="Lupa terenska"/>
    <x v="1"/>
    <s v="10.11.14"/>
    <s v="01.12.14"/>
    <n v="100"/>
    <n v="1"/>
    <n v="145.78"/>
    <n v="145.78"/>
    <n v="0"/>
    <n v="58.312000000000005"/>
    <x v="0"/>
  </r>
  <r>
    <s v="       104772"/>
    <s v="104772"/>
    <s v="       200289"/>
    <s v="Lupa za čitanje karara"/>
    <x v="1"/>
    <s v="18.12.08"/>
    <s v="01.01.09"/>
    <n v="100"/>
    <n v="1"/>
    <n v="488"/>
    <n v="488"/>
    <n v="0"/>
    <n v="195.20000000000002"/>
    <x v="0"/>
  </r>
  <r>
    <s v="       104773"/>
    <s v="104773"/>
    <s v="       200084"/>
    <s v="HDD-eksterni 1.8&quot;"/>
    <x v="2"/>
    <s v="22.05.07"/>
    <s v="01.06.07"/>
    <n v="100"/>
    <n v="1"/>
    <n v="1037"/>
    <n v="1037"/>
    <n v="0"/>
    <n v="414.8"/>
    <x v="0"/>
  </r>
  <r>
    <s v="       104812"/>
    <s v="104812"/>
    <s v="       200199"/>
    <s v="Karta reljefna Svijeta **"/>
    <x v="1"/>
    <s v="19.01.11"/>
    <s v="01.02.11"/>
    <n v="100"/>
    <n v="1"/>
    <n v="384"/>
    <n v="384"/>
    <n v="0"/>
    <n v="153.60000000000002"/>
    <x v="0"/>
  </r>
  <r>
    <s v="       104813"/>
    <s v="104813"/>
    <s v="       200197"/>
    <s v="Karta reljefna Europe **P"/>
    <x v="1"/>
    <s v="19.01.11"/>
    <s v="01.02.11"/>
    <n v="100"/>
    <n v="1"/>
    <n v="384"/>
    <n v="384"/>
    <n v="0"/>
    <n v="153.60000000000002"/>
    <x v="0"/>
  </r>
  <r>
    <s v="       104814"/>
    <s v="104814"/>
    <s v="       200200"/>
    <s v="Karta reljefna Zagreba **"/>
    <x v="1"/>
    <s v="19.01.11"/>
    <s v="01.02.11"/>
    <n v="100"/>
    <n v="1"/>
    <n v="384"/>
    <n v="384"/>
    <n v="0"/>
    <n v="153.60000000000002"/>
    <x v="0"/>
  </r>
  <r>
    <s v="       104815"/>
    <s v="104815"/>
    <s v="       200198"/>
    <s v="Karta reljefna Hrvatske *"/>
    <x v="1"/>
    <s v="19.01.11"/>
    <s v="01.02.11"/>
    <n v="100"/>
    <n v="1"/>
    <n v="384"/>
    <n v="384"/>
    <n v="0"/>
    <n v="153.60000000000002"/>
    <x v="0"/>
  </r>
  <r>
    <s v="       104916"/>
    <s v="104916"/>
    <s v="       200635"/>
    <s v="Uništavač dokumentacije *"/>
    <x v="1"/>
    <s v="09.06.15"/>
    <s v="01.07.15"/>
    <n v="100"/>
    <n v="1"/>
    <n v="556.84"/>
    <n v="556.84"/>
    <n v="0"/>
    <n v="222.73600000000002"/>
    <x v="0"/>
  </r>
  <r>
    <s v="       105019"/>
    <s v="105019"/>
    <s v="       200371"/>
    <s v="Objektiv  AF-S DX 55-300m"/>
    <x v="1"/>
    <s v="11.12.14"/>
    <s v="01.01.15"/>
    <n v="100"/>
    <n v="1"/>
    <n v="2801.04"/>
    <n v="2801.04"/>
    <n v="0"/>
    <n v="1120.4159999999999"/>
    <x v="0"/>
  </r>
  <r>
    <s v="       105034"/>
    <s v="105034"/>
    <s v="       200670"/>
    <s v="Vakummetar VAM-63-V1/0 **"/>
    <x v="1"/>
    <s v="03.07.12"/>
    <s v="01.08.12"/>
    <n v="100"/>
    <n v="1"/>
    <n v="186.85"/>
    <n v="186.85"/>
    <n v="0"/>
    <n v="74.739999999999995"/>
    <x v="0"/>
  </r>
  <r>
    <s v="       105043"/>
    <s v="105043"/>
    <s v="       200697"/>
    <s v="Zidni sat naranđasti **Ga"/>
    <x v="1"/>
    <s v="06.10.14"/>
    <s v="01.11.14"/>
    <n v="100"/>
    <n v="1"/>
    <n v="35.910000000000004"/>
    <n v="35.910000000000004"/>
    <n v="0"/>
    <n v="14.364000000000003"/>
    <x v="0"/>
  </r>
  <r>
    <s v="       105045"/>
    <s v="105045"/>
    <s v="       200615"/>
    <s v="Štoperica 1SEC **Hruškova"/>
    <x v="1"/>
    <s v="22.07.10"/>
    <s v="01.08.10"/>
    <n v="100"/>
    <n v="1"/>
    <n v="185.18"/>
    <n v="185.18"/>
    <n v="0"/>
    <n v="74.072000000000003"/>
    <x v="0"/>
  </r>
  <r>
    <s v="       105067"/>
    <s v="105067"/>
    <s v="       200546"/>
    <s v="Sito analitičko 200x50mm"/>
    <x v="1"/>
    <s v="04.03.10"/>
    <s v="01.04.10"/>
    <n v="100"/>
    <n v="1"/>
    <n v="670.5"/>
    <n v="670.5"/>
    <n v="0"/>
    <n v="268.2"/>
    <x v="0"/>
  </r>
  <r>
    <s v="       105068"/>
    <s v="105068"/>
    <s v="       200546"/>
    <s v="Sito analitičko 200x50mm"/>
    <x v="1"/>
    <s v="04.03.10"/>
    <s v="01.04.10"/>
    <n v="100"/>
    <n v="1"/>
    <n v="648.30000000000007"/>
    <n v="648.30000000000007"/>
    <n v="0"/>
    <n v="259.32000000000005"/>
    <x v="0"/>
  </r>
  <r>
    <s v="       105069"/>
    <s v="105069"/>
    <s v="       200546"/>
    <s v="Sito analitičko 200x50mm"/>
    <x v="1"/>
    <s v="04.03.10"/>
    <s v="01.04.10"/>
    <n v="100"/>
    <n v="1"/>
    <n v="648.30000000000007"/>
    <n v="648.30000000000007"/>
    <n v="0"/>
    <n v="259.32000000000005"/>
    <x v="0"/>
  </r>
  <r>
    <s v="       105070"/>
    <s v="105070"/>
    <s v="       200546"/>
    <s v="Sito analitičko 200x50mm"/>
    <x v="1"/>
    <s v="04.03.10"/>
    <s v="01.04.10"/>
    <n v="100"/>
    <n v="1"/>
    <n v="648.30000000000007"/>
    <n v="648.30000000000007"/>
    <n v="0"/>
    <n v="259.32000000000005"/>
    <x v="0"/>
  </r>
  <r>
    <s v="       105071"/>
    <s v="105071"/>
    <s v="       200546"/>
    <s v="Sito analitičko 200x50mm"/>
    <x v="1"/>
    <s v="04.03.10"/>
    <s v="01.04.10"/>
    <n v="100"/>
    <n v="1"/>
    <n v="670.5"/>
    <n v="670.5"/>
    <n v="0"/>
    <n v="268.2"/>
    <x v="0"/>
  </r>
  <r>
    <s v="       105072"/>
    <s v="105072"/>
    <s v="       200546"/>
    <s v="Sito analitičko 200x50mm"/>
    <x v="1"/>
    <s v="04.03.10"/>
    <s v="01.04.10"/>
    <n v="100"/>
    <n v="1"/>
    <n v="1365.4"/>
    <n v="1365.4"/>
    <n v="0"/>
    <n v="546.16000000000008"/>
    <x v="0"/>
  </r>
  <r>
    <s v="       105073"/>
    <s v="105073"/>
    <s v="       200546"/>
    <s v="Sito analitičko 200x50mm"/>
    <x v="1"/>
    <s v="04.03.10"/>
    <s v="01.04.10"/>
    <n v="100"/>
    <n v="1"/>
    <n v="648.30000000000007"/>
    <n v="648.30000000000007"/>
    <n v="0"/>
    <n v="259.32000000000005"/>
    <x v="0"/>
  </r>
  <r>
    <s v="       105074"/>
    <s v="105074"/>
    <s v="       200546"/>
    <s v="Sito analitičko 200x50mm"/>
    <x v="1"/>
    <s v="04.03.10"/>
    <s v="01.04.10"/>
    <n v="100"/>
    <n v="1"/>
    <n v="648.30000000000007"/>
    <n v="648.30000000000007"/>
    <n v="0"/>
    <n v="259.32000000000005"/>
    <x v="0"/>
  </r>
  <r>
    <s v="       105094"/>
    <s v="105094"/>
    <s v="       200246"/>
    <s v="Kuhalo EKA 20LS *Garašić"/>
    <x v="1"/>
    <s v="23.11.13"/>
    <s v="01.12.13"/>
    <n v="100"/>
    <n v="1"/>
    <n v="299"/>
    <n v="299"/>
    <n v="0"/>
    <n v="119.60000000000001"/>
    <x v="0"/>
  </r>
  <r>
    <s v="       105095"/>
    <s v="105095"/>
    <s v="       200250"/>
    <s v="Kuhalo vode 1l *Garašić"/>
    <x v="1"/>
    <s v="23.11.13"/>
    <s v="01.12.13"/>
    <n v="100"/>
    <n v="1"/>
    <n v="311.2"/>
    <n v="311.2"/>
    <n v="0"/>
    <n v="124.48"/>
    <x v="0"/>
  </r>
  <r>
    <s v="       105103"/>
    <s v="105103"/>
    <s v="       200685"/>
    <s v="WD Elements portable 2TB"/>
    <x v="1"/>
    <s v="31.08.15"/>
    <s v="01.09.15"/>
    <n v="100"/>
    <n v="1"/>
    <n v="910.1"/>
    <n v="910.1"/>
    <n v="0"/>
    <n v="364.04"/>
    <x v="0"/>
  </r>
  <r>
    <s v="       105104"/>
    <s v="105104"/>
    <s v="       200684"/>
    <s v="WD Elements portable 1TB"/>
    <x v="1"/>
    <s v="31.08.15"/>
    <s v="01.09.15"/>
    <n v="100"/>
    <n v="1"/>
    <n v="565.22"/>
    <n v="565.22"/>
    <n v="0"/>
    <n v="226.08800000000002"/>
    <x v="0"/>
  </r>
  <r>
    <s v="       105105"/>
    <s v="105105"/>
    <s v="       200048"/>
    <s v="Disk tvrdi eksterni 1TB *"/>
    <x v="1"/>
    <s v="25.01.13"/>
    <s v="01.02.13"/>
    <n v="100"/>
    <n v="1"/>
    <n v="699"/>
    <n v="699"/>
    <n v="0"/>
    <n v="279.60000000000002"/>
    <x v="0"/>
  </r>
  <r>
    <s v="       105106"/>
    <s v="105106"/>
    <s v="       200048"/>
    <s v="Disk tvrdi eksterni 1TB *"/>
    <x v="1"/>
    <s v="25.01.13"/>
    <s v="01.02.13"/>
    <n v="100"/>
    <n v="1"/>
    <n v="699"/>
    <n v="699"/>
    <n v="0"/>
    <n v="279.60000000000002"/>
    <x v="0"/>
  </r>
  <r>
    <s v="       105129"/>
    <s v="105129"/>
    <s v="       200085"/>
    <s v="HDD-eksterni(NB HDD **Dur"/>
    <x v="2"/>
    <s v="18.04.07"/>
    <s v="01.05.07"/>
    <n v="100"/>
    <n v="1"/>
    <n v="858.27"/>
    <n v="858.27"/>
    <n v="0"/>
    <n v="343.30799999999999"/>
    <x v="0"/>
  </r>
  <r>
    <s v="       105132"/>
    <s v="105132"/>
    <s v="       200029"/>
    <s v="Čekić geološki s futrolom"/>
    <x v="1"/>
    <s v="15.11.07"/>
    <s v="01.12.07"/>
    <n v="100"/>
    <n v="1"/>
    <n v="554.49"/>
    <n v="554.49"/>
    <n v="0"/>
    <n v="221.79600000000002"/>
    <x v="0"/>
  </r>
  <r>
    <s v="       105135"/>
    <s v="105135"/>
    <s v="       200187"/>
    <s v="Kamena kučica **Durn"/>
    <x v="2"/>
    <s v="10.02.09"/>
    <s v="01.03.09"/>
    <n v="100"/>
    <n v="1"/>
    <n v="600.20000000000005"/>
    <n v="600.20000000000005"/>
    <n v="0"/>
    <n v="240.08000000000004"/>
    <x v="0"/>
  </r>
  <r>
    <s v="       105165"/>
    <s v="105165"/>
    <s v="       200017"/>
    <s v="Bušilica 550R *Valent"/>
    <x v="1"/>
    <s v="06.03.08"/>
    <s v="01.04.08"/>
    <n v="100"/>
    <n v="1"/>
    <n v="549"/>
    <n v="549"/>
    <n v="0"/>
    <n v="219.60000000000002"/>
    <x v="0"/>
  </r>
  <r>
    <s v="       105166"/>
    <s v="105166"/>
    <s v="       200380"/>
    <s v="Ormarić za prvu pomoć I *"/>
    <x v="0"/>
    <s v="16.04.09"/>
    <s v="01.05.09"/>
    <n v="100"/>
    <n v="1"/>
    <n v="475.8"/>
    <n v="475.8"/>
    <n v="0"/>
    <n v="190.32000000000002"/>
    <x v="0"/>
  </r>
  <r>
    <s v="       105167"/>
    <s v="105167"/>
    <s v="       200374"/>
    <s v="Odvijači komplet **Valent"/>
    <x v="1"/>
    <s v="07.03.08"/>
    <s v="01.04.08"/>
    <n v="100"/>
    <n v="1"/>
    <n v="149"/>
    <n v="149"/>
    <n v="0"/>
    <n v="59.6"/>
    <x v="0"/>
  </r>
  <r>
    <s v="       105172"/>
    <s v="105172"/>
    <s v="       200653"/>
    <s v="USB kamera za lupu *Barud"/>
    <x v="2"/>
    <s v="20.03.15"/>
    <s v="01.04.15"/>
    <n v="100"/>
    <n v="1"/>
    <n v="2349.7200000000003"/>
    <n v="2349.7200000000003"/>
    <n v="0"/>
    <n v="939.88800000000015"/>
    <x v="0"/>
  </r>
  <r>
    <s v="       105178"/>
    <s v="105178"/>
    <s v="       200580"/>
    <s v="Sokovnik Philips Garšić"/>
    <x v="1"/>
    <s v="06.03.08"/>
    <s v="01.04.08"/>
    <n v="100"/>
    <n v="1"/>
    <n v="759"/>
    <n v="759"/>
    <n v="0"/>
    <n v="303.60000000000002"/>
    <x v="0"/>
  </r>
  <r>
    <s v="       105182"/>
    <s v="105182"/>
    <s v="       200478"/>
    <s v="Presenter Logitech R400**"/>
    <x v="1"/>
    <s v="06.02.14"/>
    <s v="01.03.14"/>
    <n v="100"/>
    <n v="1"/>
    <n v="348.6"/>
    <n v="348.6"/>
    <n v="0"/>
    <n v="139.44000000000003"/>
    <x v="0"/>
  </r>
  <r>
    <s v="       105756"/>
    <s v="105756"/>
    <s v="       200673"/>
    <s v="Vatrogasni aparat P2 *Kol"/>
    <x v="1"/>
    <s v="21.04.15"/>
    <s v="01.05.15"/>
    <n v="100"/>
    <n v="1"/>
    <n v="274.87"/>
    <n v="274.87"/>
    <n v="0"/>
    <n v="109.94800000000001"/>
    <x v="0"/>
  </r>
  <r>
    <s v="       105757"/>
    <s v="105757"/>
    <s v="       200673"/>
    <s v="Vatrogasni aparat P2 *Kol"/>
    <x v="1"/>
    <s v="21.04.15"/>
    <s v="01.05.15"/>
    <n v="100"/>
    <n v="1"/>
    <n v="274.88"/>
    <n v="274.88"/>
    <n v="0"/>
    <n v="109.952"/>
    <x v="0"/>
  </r>
  <r>
    <s v="       105758"/>
    <s v="105758"/>
    <s v="       200490"/>
    <s v="Pumpa potopna *Kolar"/>
    <x v="1"/>
    <s v="01.04.15"/>
    <s v="01.05.15"/>
    <n v="100"/>
    <n v="1"/>
    <n v="223.99"/>
    <n v="223.99"/>
    <n v="0"/>
    <n v="89.596000000000004"/>
    <x v="0"/>
  </r>
  <r>
    <s v="       105759"/>
    <s v="105759"/>
    <s v="       200232"/>
    <s v="KompasKB-14/360Q *Kolar"/>
    <x v="1"/>
    <s v="07.10.13"/>
    <s v="01.11.13"/>
    <n v="100"/>
    <n v="1"/>
    <n v="863.92000000000007"/>
    <n v="863.92000000000007"/>
    <n v="0"/>
    <n v="345.56800000000004"/>
    <x v="0"/>
  </r>
  <r>
    <s v="       105760"/>
    <s v="105760"/>
    <s v="       200013"/>
    <s v="Brusilica kutna *Kolar"/>
    <x v="1"/>
    <s v="04.06.11"/>
    <s v="01.07.11"/>
    <n v="100"/>
    <n v="1"/>
    <n v="291.87"/>
    <n v="291.87"/>
    <n v="0"/>
    <n v="116.748"/>
    <x v="0"/>
  </r>
  <r>
    <s v="       105773"/>
    <s v="105773"/>
    <s v="       200355"/>
    <s v="Motorola walky talky **Ko"/>
    <x v="1"/>
    <s v="09.03.11"/>
    <s v="01.04.11"/>
    <n v="100"/>
    <n v="1"/>
    <n v="493"/>
    <n v="493"/>
    <n v="0"/>
    <n v="197.20000000000002"/>
    <x v="0"/>
  </r>
  <r>
    <s v="       105774"/>
    <s v="105774"/>
    <s v="       200355"/>
    <s v="Motorola walky talky **Ko"/>
    <x v="1"/>
    <s v="09.03.11"/>
    <s v="01.04.11"/>
    <n v="100"/>
    <n v="1"/>
    <n v="493"/>
    <n v="493"/>
    <n v="0"/>
    <n v="197.20000000000002"/>
    <x v="0"/>
  </r>
  <r>
    <s v="       105775"/>
    <s v="105775"/>
    <s v="       200122"/>
    <s v="HDD ext WD 1,5TB **Kolar"/>
    <x v="2"/>
    <s v="13.12.11"/>
    <s v="01.01.12"/>
    <n v="100"/>
    <n v="1"/>
    <n v="1311.16"/>
    <n v="1311.16"/>
    <n v="0"/>
    <n v="524.46400000000006"/>
    <x v="0"/>
  </r>
  <r>
    <s v="       105918"/>
    <s v="105918"/>
    <s v="       200352"/>
    <s v="Mobitel Samsung N9005 *Šu"/>
    <x v="2"/>
    <s v="11.12.14"/>
    <s v="01.01.15"/>
    <n v="100"/>
    <n v="1"/>
    <n v="3463.2000000000003"/>
    <n v="3463.2000000000003"/>
    <n v="0"/>
    <n v="1385.2800000000002"/>
    <x v="0"/>
  </r>
  <r>
    <s v="       105919"/>
    <s v="105919"/>
    <s v="       200107"/>
    <s v="HDD ADATA 1TB *Šumanovac"/>
    <x v="2"/>
    <s v="03.12.14"/>
    <s v="01.01.15"/>
    <n v="100"/>
    <n v="1"/>
    <n v="517.08000000000004"/>
    <n v="517.08000000000004"/>
    <n v="0"/>
    <n v="206.83200000000002"/>
    <x v="0"/>
  </r>
  <r>
    <s v="       105920"/>
    <s v="105920"/>
    <s v="       200082"/>
    <s v="Grijalica **Šumanovac"/>
    <x v="1"/>
    <s v="27.02.14"/>
    <s v="01.03.14"/>
    <n v="100"/>
    <n v="1"/>
    <n v="349"/>
    <n v="349"/>
    <n v="0"/>
    <n v="139.6"/>
    <x v="0"/>
  </r>
  <r>
    <s v="       105921"/>
    <s v="105921"/>
    <s v="       200060"/>
    <s v="Eksterni USB FDD 1.44MB *"/>
    <x v="1"/>
    <s v="02.12.13"/>
    <s v="01.01.14"/>
    <n v="100"/>
    <n v="1"/>
    <n v="180.75"/>
    <n v="180.75"/>
    <n v="0"/>
    <n v="72.3"/>
    <x v="0"/>
  </r>
  <r>
    <s v="       105947"/>
    <s v="105947"/>
    <s v="       200139"/>
    <s v="HDD Externi WD 500GB"/>
    <x v="2"/>
    <s v="18.01.08"/>
    <s v="01.02.08"/>
    <n v="100"/>
    <n v="1"/>
    <n v="1062.6200000000001"/>
    <n v="1062.6200000000001"/>
    <n v="0"/>
    <n v="425.04800000000006"/>
    <x v="0"/>
  </r>
  <r>
    <s v="       106235"/>
    <s v="106235"/>
    <s v="       200195"/>
    <s v="Kanister 50l, okrugli **Š"/>
    <x v="1"/>
    <s v="27.05.08"/>
    <s v="01.06.08"/>
    <n v="100"/>
    <n v="1"/>
    <n v="367.69"/>
    <n v="367.69"/>
    <n v="0"/>
    <n v="147.07599999999999"/>
    <x v="0"/>
  </r>
  <r>
    <s v="       106236"/>
    <s v="106236"/>
    <s v="       200195"/>
    <s v="Kanister 50l, okrugli **Š"/>
    <x v="1"/>
    <s v="27.05.08"/>
    <s v="01.06.08"/>
    <n v="100"/>
    <n v="1"/>
    <n v="367.69"/>
    <n v="367.69"/>
    <n v="0"/>
    <n v="147.07599999999999"/>
    <x v="0"/>
  </r>
  <r>
    <s v="       106376"/>
    <s v="106376"/>
    <s v="       200473"/>
    <s v="Posuda za sušenje i trans"/>
    <x v="1"/>
    <s v="29.04.08"/>
    <s v="01.05.08"/>
    <n v="100"/>
    <n v="1"/>
    <n v="394.91"/>
    <n v="394.91"/>
    <n v="0"/>
    <n v="157.96400000000003"/>
    <x v="0"/>
  </r>
  <r>
    <s v="       106429"/>
    <s v="106429"/>
    <s v="       200618"/>
    <s v="Tablet interaktivni **Kuh"/>
    <x v="2"/>
    <s v="27.05.10"/>
    <s v="01.06.10"/>
    <n v="100"/>
    <n v="1"/>
    <n v="2012.8400000000001"/>
    <n v="2012.8400000000001"/>
    <n v="0"/>
    <n v="805.13600000000008"/>
    <x v="0"/>
  </r>
  <r>
    <s v="       106433"/>
    <s v="106433"/>
    <s v="       200361"/>
    <s v="Multimetar digitalni"/>
    <x v="1"/>
    <s v="18.12.14"/>
    <s v="01.01.15"/>
    <n v="100"/>
    <n v="1"/>
    <n v="819"/>
    <n v="819"/>
    <n v="0"/>
    <n v="327.60000000000002"/>
    <x v="0"/>
  </r>
  <r>
    <s v="       106435"/>
    <s v="106435"/>
    <s v="       200623"/>
    <s v="Temperaturni senzor *Kuhi"/>
    <x v="1"/>
    <s v="16.11.15"/>
    <s v="01.12.15"/>
    <n v="100"/>
    <n v="1"/>
    <n v="592.76"/>
    <n v="592.76"/>
    <n v="0"/>
    <n v="237.10400000000001"/>
    <x v="0"/>
  </r>
  <r>
    <s v="       106450"/>
    <s v="106450"/>
    <s v="       200502"/>
    <s v="Radijator uljni AEG **Dus"/>
    <x v="1"/>
    <s v="13.11.14"/>
    <s v="01.12.14"/>
    <n v="100"/>
    <n v="1"/>
    <n v="499"/>
    <n v="499"/>
    <n v="0"/>
    <n v="199.60000000000002"/>
    <x v="0"/>
  </r>
  <r>
    <s v="       106466"/>
    <s v="106466"/>
    <s v="       200112"/>
    <s v="HDD ADATA HV620 1TB *Dobr"/>
    <x v="2"/>
    <s v="17.10.14"/>
    <s v="01.11.14"/>
    <n v="100"/>
    <n v="1"/>
    <n v="517.08000000000004"/>
    <n v="517.08000000000004"/>
    <n v="0"/>
    <n v="206.83200000000002"/>
    <x v="0"/>
  </r>
  <r>
    <s v="       106478"/>
    <s v="106478"/>
    <s v="       200680"/>
    <s v="Vizir IS **"/>
    <x v="1"/>
    <s v="14.02.14"/>
    <s v="01.03.14"/>
    <n v="100"/>
    <n v="1"/>
    <n v="172.29"/>
    <n v="172.29"/>
    <n v="0"/>
    <n v="68.915999999999997"/>
    <x v="0"/>
  </r>
  <r>
    <s v="       106479"/>
    <s v="106479"/>
    <s v="       200680"/>
    <s v="Vizir IS **"/>
    <x v="1"/>
    <s v="14.02.14"/>
    <s v="01.03.14"/>
    <n v="100"/>
    <n v="1"/>
    <n v="172.29"/>
    <n v="172.29"/>
    <n v="0"/>
    <n v="68.915999999999997"/>
    <x v="0"/>
  </r>
  <r>
    <s v="       106480"/>
    <s v="106480"/>
    <s v="       200256"/>
    <s v="Kutnik radionički **Pećin"/>
    <x v="1"/>
    <s v="19.12.11"/>
    <s v="01.01.12"/>
    <n v="100"/>
    <n v="1"/>
    <n v="480.82"/>
    <n v="480.82"/>
    <n v="0"/>
    <n v="192.328"/>
    <x v="0"/>
  </r>
  <r>
    <s v="       106481"/>
    <s v="106481"/>
    <s v="       200072"/>
    <s v="Garnitura za zavarivanje"/>
    <x v="1"/>
    <s v="01.01.09"/>
    <s v="01.02.09"/>
    <n v="100"/>
    <n v="1"/>
    <n v="1000"/>
    <n v="1000"/>
    <n v="0"/>
    <n v="400"/>
    <x v="0"/>
  </r>
  <r>
    <s v="       106534"/>
    <s v="106534"/>
    <s v="       200390"/>
    <s v="Pc preklopnik DKVM-2KU **"/>
    <x v="1"/>
    <s v="16.12.11"/>
    <s v="01.01.12"/>
    <n v="100"/>
    <n v="0"/>
    <n v="0"/>
    <n v="0"/>
    <n v="0"/>
    <n v="0"/>
    <x v="1"/>
  </r>
  <r>
    <s v="       106546"/>
    <s v="106546"/>
    <s v="       200481"/>
    <s v="Presenter Wireless R400"/>
    <x v="1"/>
    <s v="05.12.13"/>
    <s v="01.01.14"/>
    <n v="100"/>
    <n v="0"/>
    <n v="0"/>
    <n v="0"/>
    <n v="0"/>
    <n v="0"/>
    <x v="1"/>
  </r>
  <r>
    <s v="       106593"/>
    <s v="106593"/>
    <s v="       200639"/>
    <s v="UPS Back Brics 850VA **Lo"/>
    <x v="1"/>
    <s v="21.12.11"/>
    <s v="01.01.12"/>
    <n v="100"/>
    <n v="1"/>
    <n v="736.27"/>
    <n v="736.27"/>
    <n v="0"/>
    <n v="294.50799999999998"/>
    <x v="0"/>
  </r>
  <r>
    <s v="       106600"/>
    <s v="106600"/>
    <s v="       200639"/>
    <s v="UPS Back Brics 850VA **Lo"/>
    <x v="1"/>
    <s v="21.12.11"/>
    <s v="01.01.12"/>
    <n v="100"/>
    <n v="1"/>
    <n v="736.27"/>
    <n v="736.27"/>
    <n v="0"/>
    <n v="294.50799999999998"/>
    <x v="0"/>
  </r>
  <r>
    <s v="       107000"/>
    <s v="107000"/>
    <s v="       200381"/>
    <s v="Ormarić zidni za prvu pom"/>
    <x v="0"/>
    <s v="31.10.09"/>
    <s v="01.11.09"/>
    <n v="100"/>
    <n v="1"/>
    <n v="399"/>
    <n v="399"/>
    <n v="0"/>
    <n v="159.60000000000002"/>
    <x v="0"/>
  </r>
  <r>
    <s v="       107001"/>
    <s v="107001"/>
    <s v="       200215"/>
    <s v="Kofer set alata **Posavec"/>
    <x v="1"/>
    <s v="31.10.09"/>
    <s v="01.11.09"/>
    <n v="100"/>
    <n v="1"/>
    <n v="399"/>
    <n v="399"/>
    <n v="0"/>
    <n v="159.60000000000002"/>
    <x v="0"/>
  </r>
  <r>
    <s v="       107013"/>
    <s v="107013"/>
    <s v="       200397"/>
    <s v="Pečat drveni"/>
    <x v="1"/>
    <s v="03.09.09"/>
    <s v="01.10.09"/>
    <n v="100"/>
    <n v="1"/>
    <n v="166.05"/>
    <n v="166.05"/>
    <n v="0"/>
    <n v="66.42"/>
    <x v="0"/>
  </r>
  <r>
    <s v="       107014"/>
    <s v="107014"/>
    <s v="       200418"/>
    <s v="Pečat s-843 *Slaviček"/>
    <x v="1"/>
    <s v="09.07.14"/>
    <s v="01.08.14"/>
    <n v="100"/>
    <n v="1"/>
    <n v="135"/>
    <n v="135"/>
    <n v="0"/>
    <n v="54"/>
    <x v="0"/>
  </r>
  <r>
    <s v="       107015"/>
    <s v="107015"/>
    <s v="       200418"/>
    <s v="Pečat s-843 *Slaviček"/>
    <x v="1"/>
    <s v="09.07.14"/>
    <s v="01.08.14"/>
    <n v="100"/>
    <n v="1"/>
    <n v="135"/>
    <n v="135"/>
    <n v="0"/>
    <n v="54"/>
    <x v="0"/>
  </r>
  <r>
    <s v="       107016"/>
    <s v="107016"/>
    <s v="       200032"/>
    <s v="ČITAČ BAR KODA 1D+USB **S"/>
    <x v="2"/>
    <s v="15.03.11"/>
    <s v="01.04.11"/>
    <n v="100"/>
    <n v="1"/>
    <n v="1105.77"/>
    <n v="1105.77"/>
    <n v="0"/>
    <n v="442.30799999999999"/>
    <x v="0"/>
  </r>
  <r>
    <s v="       107017"/>
    <s v="107017"/>
    <s v="       200404"/>
    <s v="Pečat R-524 **Slaviček"/>
    <x v="1"/>
    <s v="21.07.10"/>
    <s v="01.08.10"/>
    <n v="100"/>
    <n v="1"/>
    <n v="188.34"/>
    <n v="188.34"/>
    <n v="0"/>
    <n v="75.335999999999999"/>
    <x v="0"/>
  </r>
  <r>
    <s v="       107019"/>
    <s v="107019"/>
    <s v="       200221"/>
    <s v="Kolica knjižničarska *Sla"/>
    <x v="1"/>
    <s v="26.11.15"/>
    <s v="01.12.15"/>
    <n v="100"/>
    <n v="1"/>
    <n v="3318.63"/>
    <n v="3318.63"/>
    <n v="0"/>
    <n v="1327.4520000000002"/>
    <x v="0"/>
  </r>
  <r>
    <s v="       107038"/>
    <s v="107038"/>
    <s v="       200383"/>
    <s v="PC Preklopnik **dekan"/>
    <x v="1"/>
    <s v="23.09.09"/>
    <s v="01.10.09"/>
    <n v="100"/>
    <n v="1"/>
    <n v="498.15000000000003"/>
    <n v="498.15000000000003"/>
    <n v="0"/>
    <n v="199.26000000000002"/>
    <x v="0"/>
  </r>
  <r>
    <s v="       107039"/>
    <s v="107039"/>
    <s v="       200383"/>
    <s v="PC Preklopnik **dekan"/>
    <x v="1"/>
    <s v="23.09.09"/>
    <s v="01.10.09"/>
    <n v="100"/>
    <n v="1"/>
    <n v="498.15000000000003"/>
    <n v="498.15000000000003"/>
    <n v="0"/>
    <n v="199.26000000000002"/>
    <x v="0"/>
  </r>
  <r>
    <s v="       107041"/>
    <s v="107041"/>
    <s v="       200243"/>
    <s v="Kučište USB za 3,5&quot;HDD **"/>
    <x v="2"/>
    <s v="22.05.09"/>
    <s v="01.06.09"/>
    <n v="100"/>
    <n v="1"/>
    <n v="267.73"/>
    <n v="267.73"/>
    <n v="0"/>
    <n v="107.09200000000001"/>
    <x v="0"/>
  </r>
  <r>
    <s v="       107042"/>
    <s v="107042"/>
    <s v="       200243"/>
    <s v="Kučište USB za 3,5&quot;HDD **"/>
    <x v="2"/>
    <s v="22.05.09"/>
    <s v="01.06.09"/>
    <n v="100"/>
    <n v="1"/>
    <n v="267.73"/>
    <n v="267.73"/>
    <n v="0"/>
    <n v="107.09200000000001"/>
    <x v="0"/>
  </r>
  <r>
    <s v="       107043"/>
    <s v="107043"/>
    <s v="       200387"/>
    <s v="PC preklopnik D-Link **Gl"/>
    <x v="1"/>
    <s v="24.03.09"/>
    <s v="01.04.09"/>
    <n v="100"/>
    <n v="1"/>
    <n v="126.82000000000001"/>
    <n v="126.82000000000001"/>
    <n v="0"/>
    <n v="50.728000000000009"/>
    <x v="0"/>
  </r>
  <r>
    <s v="       107044"/>
    <s v="107044"/>
    <s v="       200387"/>
    <s v="PC preklopnik D-Link **Gl"/>
    <x v="1"/>
    <s v="24.03.09"/>
    <s v="01.04.09"/>
    <n v="100"/>
    <n v="1"/>
    <n v="126.82000000000001"/>
    <n v="126.82000000000001"/>
    <n v="0"/>
    <n v="50.728000000000009"/>
    <x v="0"/>
  </r>
  <r>
    <s v="       107049"/>
    <s v="107049"/>
    <s v="       200692"/>
    <s v="Zastava EU 200x100 **Mile"/>
    <x v="1"/>
    <s v="24.06.15"/>
    <s v="01.07.15"/>
    <n v="100"/>
    <n v="1"/>
    <n v="360.74"/>
    <n v="360.74"/>
    <n v="0"/>
    <n v="144.29600000000002"/>
    <x v="0"/>
  </r>
  <r>
    <s v="       107054"/>
    <s v="107054"/>
    <s v="       200037"/>
    <s v="D-Link DES-1008D 8x10/100"/>
    <x v="1"/>
    <s v="29.05.13"/>
    <s v="01.06.13"/>
    <n v="100"/>
    <n v="1"/>
    <n v="115.5"/>
    <n v="115.5"/>
    <n v="0"/>
    <n v="46.2"/>
    <x v="0"/>
  </r>
  <r>
    <s v="       107055"/>
    <s v="107055"/>
    <s v="       200388"/>
    <s v="PC preklopnik D-LINK 2K *"/>
    <x v="1"/>
    <s v="23.10.08"/>
    <s v="01.11.08"/>
    <n v="100"/>
    <n v="1"/>
    <n v="271.57"/>
    <n v="271.57"/>
    <n v="0"/>
    <n v="108.628"/>
    <x v="0"/>
  </r>
  <r>
    <s v="       107056"/>
    <s v="107056"/>
    <s v="       200388"/>
    <s v="PC preklopnik D-LINK 2K *"/>
    <x v="1"/>
    <s v="23.10.08"/>
    <s v="01.11.08"/>
    <n v="100"/>
    <n v="1"/>
    <n v="271.57"/>
    <n v="271.57"/>
    <n v="0"/>
    <n v="108.628"/>
    <x v="0"/>
  </r>
  <r>
    <s v="       107057"/>
    <s v="107057"/>
    <s v="       200389"/>
    <s v="PC preklopnik D-LINK 2KV"/>
    <x v="1"/>
    <s v="08.01.08"/>
    <s v="01.02.08"/>
    <n v="100"/>
    <n v="1"/>
    <n v="343.31"/>
    <n v="343.31"/>
    <n v="0"/>
    <n v="137.32400000000001"/>
    <x v="0"/>
  </r>
  <r>
    <s v="       107058"/>
    <s v="107058"/>
    <s v="       200149"/>
    <s v="HDD WD 500GB **Lovrenčić"/>
    <x v="2"/>
    <s v="02.07.12"/>
    <s v="01.08.12"/>
    <n v="100"/>
    <n v="1"/>
    <n v="546.11"/>
    <n v="546.11"/>
    <n v="0"/>
    <n v="218.44400000000002"/>
    <x v="0"/>
  </r>
  <r>
    <s v="       107059"/>
    <s v="107059"/>
    <s v="       200240"/>
    <s v="Kučište SATA/USB 3,5&quot; **L"/>
    <x v="1"/>
    <s v="22.05.09"/>
    <s v="01.06.09"/>
    <n v="100"/>
    <n v="1"/>
    <n v="689.81000000000006"/>
    <n v="689.81000000000006"/>
    <n v="0"/>
    <n v="275.92400000000004"/>
    <x v="0"/>
  </r>
  <r>
    <s v="       107060"/>
    <s v="107060"/>
    <s v="       200512"/>
    <s v="Router Linksys Wireless-g"/>
    <x v="1"/>
    <s v="02.04.08"/>
    <s v="01.05.08"/>
    <n v="100"/>
    <n v="1"/>
    <n v="704.55000000000007"/>
    <n v="704.55000000000007"/>
    <n v="0"/>
    <n v="281.82000000000005"/>
    <x v="0"/>
  </r>
  <r>
    <s v="       107062"/>
    <s v="107062"/>
    <s v="       200681"/>
    <s v="Vješalica-stalak krom **M"/>
    <x v="1"/>
    <s v="25.11.11"/>
    <s v="01.12.11"/>
    <n v="100"/>
    <n v="1"/>
    <n v="487.08"/>
    <n v="487.08"/>
    <n v="0"/>
    <n v="194.83199999999999"/>
    <x v="0"/>
  </r>
  <r>
    <s v="       107063"/>
    <s v="107063"/>
    <s v="       200681"/>
    <s v="Vješalica-stalak krom **M"/>
    <x v="1"/>
    <s v="25.11.11"/>
    <s v="01.12.11"/>
    <n v="100"/>
    <n v="1"/>
    <n v="487.08"/>
    <n v="487.08"/>
    <n v="0"/>
    <n v="194.83199999999999"/>
    <x v="0"/>
  </r>
  <r>
    <s v="       107064"/>
    <s v="107064"/>
    <s v="       200681"/>
    <s v="Vješalica-stalak krom **M"/>
    <x v="1"/>
    <s v="25.11.11"/>
    <s v="01.12.11"/>
    <n v="100"/>
    <n v="1"/>
    <n v="487.08"/>
    <n v="487.08"/>
    <n v="0"/>
    <n v="194.83199999999999"/>
    <x v="0"/>
  </r>
  <r>
    <s v="       107065"/>
    <s v="107065"/>
    <s v="       200681"/>
    <s v="Vješalica-stalak krom **M"/>
    <x v="1"/>
    <s v="25.11.11"/>
    <s v="01.12.11"/>
    <n v="100"/>
    <n v="1"/>
    <n v="487.08"/>
    <n v="487.08"/>
    <n v="0"/>
    <n v="194.83199999999999"/>
    <x v="0"/>
  </r>
  <r>
    <s v="       107066"/>
    <s v="107066"/>
    <s v="       200681"/>
    <s v="Vješalica-stalak krom **M"/>
    <x v="1"/>
    <s v="25.11.11"/>
    <s v="01.12.11"/>
    <n v="100"/>
    <n v="1"/>
    <n v="487.08"/>
    <n v="487.08"/>
    <n v="0"/>
    <n v="194.83199999999999"/>
    <x v="0"/>
  </r>
  <r>
    <s v="       107067"/>
    <s v="107067"/>
    <s v="       200681"/>
    <s v="Vješalica-stalak krom **M"/>
    <x v="1"/>
    <s v="25.11.11"/>
    <s v="01.12.11"/>
    <n v="100"/>
    <n v="1"/>
    <n v="487.08"/>
    <n v="487.08"/>
    <n v="0"/>
    <n v="194.83199999999999"/>
    <x v="0"/>
  </r>
  <r>
    <s v="       107080"/>
    <s v="107080"/>
    <s v="       200296"/>
    <s v="Ljestve metalne **Beljo"/>
    <x v="1"/>
    <s v="06.12.07"/>
    <s v="01.01.08"/>
    <n v="100"/>
    <n v="1"/>
    <n v="99.9"/>
    <n v="99.9"/>
    <n v="0"/>
    <n v="39.960000000000008"/>
    <x v="0"/>
  </r>
  <r>
    <s v="       107088"/>
    <s v="107088"/>
    <s v="       200165"/>
    <s v="Higrometar/termo"/>
    <x v="1"/>
    <s v="19.02.13"/>
    <s v="01.03.13"/>
    <n v="100"/>
    <n v="1"/>
    <n v="160"/>
    <n v="160"/>
    <n v="0"/>
    <n v="64"/>
    <x v="0"/>
  </r>
  <r>
    <s v="       110001"/>
    <s v="110001"/>
    <s v="       200061"/>
    <s v="Elektroda referentna Ag *"/>
    <x v="1"/>
    <s v="11.01.16"/>
    <s v="01.02.16"/>
    <n v="100"/>
    <n v="1"/>
    <n v="759.29"/>
    <n v="759.29"/>
    <n v="0"/>
    <n v="303.71600000000001"/>
    <x v="0"/>
  </r>
  <r>
    <s v="       110002"/>
    <s v="110002"/>
    <s v="       200062"/>
    <s v="Elektroda referentna Hg *"/>
    <x v="1"/>
    <s v="11.01.16"/>
    <s v="01.02.16"/>
    <n v="100"/>
    <n v="1"/>
    <n v="946.98"/>
    <n v="946.98"/>
    <n v="0"/>
    <n v="378.79200000000003"/>
    <x v="0"/>
  </r>
  <r>
    <s v="       110003"/>
    <s v="110003"/>
    <s v="       200298"/>
    <s v="Magnetni stalak *Korman"/>
    <x v="0"/>
    <s v="12.01.16"/>
    <s v="01.02.16"/>
    <n v="100"/>
    <n v="1"/>
    <n v="986"/>
    <n v="986"/>
    <n v="0"/>
    <n v="394.40000000000003"/>
    <x v="0"/>
  </r>
  <r>
    <s v="       110005"/>
    <s v="110005"/>
    <s v="       200579"/>
    <s v="Snimač zvuka ZOOM H5 *Kuh"/>
    <x v="1"/>
    <s v="20.01.16"/>
    <s v="01.02.16"/>
    <n v="100"/>
    <n v="1"/>
    <n v="1674.4"/>
    <n v="1674.4"/>
    <n v="0"/>
    <n v="669.7600000000001"/>
    <x v="0"/>
  </r>
  <r>
    <s v="       110007"/>
    <s v="110007"/>
    <s v="       200660"/>
    <s v="Usisavač Philips *Beljo"/>
    <x v="1"/>
    <s v="01.02.16"/>
    <s v="01.03.16"/>
    <n v="100"/>
    <n v="1"/>
    <n v="1346.79"/>
    <n v="1346.79"/>
    <n v="0"/>
    <n v="538.71600000000001"/>
    <x v="0"/>
  </r>
  <r>
    <s v="       110013"/>
    <s v="110013"/>
    <s v="       200642"/>
    <s v="Ur.za mjer.svjetlosnog on"/>
    <x v="1"/>
    <s v="24.02.16"/>
    <s v="01.03.16"/>
    <n v="100"/>
    <n v="1"/>
    <n v="1260"/>
    <n v="1260"/>
    <n v="0"/>
    <n v="504"/>
    <x v="0"/>
  </r>
  <r>
    <s v="       110024"/>
    <s v="110024"/>
    <s v="       200675"/>
    <s v="Vatrogasni aparat S9 *Ška"/>
    <x v="1"/>
    <s v="29.02.16"/>
    <s v="01.03.16"/>
    <n v="100"/>
    <n v="1"/>
    <n v="584.31000000000006"/>
    <n v="584.31000000000006"/>
    <n v="0"/>
    <n v="233.72400000000005"/>
    <x v="0"/>
  </r>
  <r>
    <s v="       110025"/>
    <s v="110025"/>
    <s v="       200675"/>
    <s v="Vatrogasni aparat S9 *Ška"/>
    <x v="1"/>
    <s v="29.02.16"/>
    <s v="01.03.16"/>
    <n v="100"/>
    <n v="1"/>
    <n v="584.31000000000006"/>
    <n v="584.31000000000006"/>
    <n v="0"/>
    <n v="233.72400000000005"/>
    <x v="0"/>
  </r>
  <r>
    <s v="       110026"/>
    <s v="110026"/>
    <s v="       200675"/>
    <s v="Vatrogasni aparat S9 *Ška"/>
    <x v="1"/>
    <s v="29.02.16"/>
    <s v="01.03.16"/>
    <n v="100"/>
    <n v="1"/>
    <n v="584.31000000000006"/>
    <n v="584.31000000000006"/>
    <n v="0"/>
    <n v="233.72400000000005"/>
    <x v="0"/>
  </r>
  <r>
    <s v="       110027"/>
    <s v="110027"/>
    <s v="       200675"/>
    <s v="Vatrogasni aparat S9 *Ška"/>
    <x v="1"/>
    <s v="29.02.16"/>
    <s v="01.03.16"/>
    <n v="100"/>
    <n v="1"/>
    <n v="584.30000000000007"/>
    <n v="584.30000000000007"/>
    <n v="0"/>
    <n v="233.72000000000003"/>
    <x v="0"/>
  </r>
  <r>
    <s v="       110028"/>
    <s v="110028"/>
    <s v="       200449"/>
    <s v="Ploča magnetna 90x60"/>
    <x v="1"/>
    <s v="04.03.16"/>
    <s v="01.04.16"/>
    <n v="100"/>
    <n v="1"/>
    <n v="210.44"/>
    <n v="210.44"/>
    <n v="0"/>
    <n v="84.176000000000002"/>
    <x v="0"/>
  </r>
  <r>
    <s v="       110031"/>
    <s v="110031"/>
    <s v="       200337"/>
    <s v="Mobitel Huawei P8 *Dobril"/>
    <x v="2"/>
    <s v="21.03.16"/>
    <s v="01.04.16"/>
    <n v="100"/>
    <n v="1"/>
    <n v="1610.45"/>
    <n v="1610.45"/>
    <n v="0"/>
    <n v="644.18000000000006"/>
    <x v="0"/>
  </r>
  <r>
    <s v="       110032"/>
    <s v="110032"/>
    <s v="       200690"/>
    <s v="WI FI uređaj *Lovrenčić"/>
    <x v="1"/>
    <s v="08.02.16"/>
    <s v="01.03.16"/>
    <n v="100"/>
    <n v="1"/>
    <n v="2425"/>
    <n v="2425"/>
    <n v="0"/>
    <n v="970"/>
    <x v="0"/>
  </r>
  <r>
    <s v="       110033"/>
    <s v="110033"/>
    <s v="       200690"/>
    <s v="WI FI uređaj *Lovrenčić"/>
    <x v="1"/>
    <s v="08.02.16"/>
    <s v="01.03.16"/>
    <n v="100"/>
    <n v="1"/>
    <n v="2425"/>
    <n v="2425"/>
    <n v="0"/>
    <n v="970"/>
    <x v="0"/>
  </r>
  <r>
    <s v="       110034"/>
    <s v="110034"/>
    <s v="       200690"/>
    <s v="WI FI uređaj *Lovrenčić"/>
    <x v="1"/>
    <s v="08.02.16"/>
    <s v="01.03.16"/>
    <n v="100"/>
    <n v="1"/>
    <n v="2425"/>
    <n v="2425"/>
    <n v="0"/>
    <n v="970"/>
    <x v="0"/>
  </r>
  <r>
    <s v="       110035"/>
    <s v="110035"/>
    <s v="       200642"/>
    <s v="Ur.za mjer.svjetlosnog on"/>
    <x v="1"/>
    <s v="24.02.16"/>
    <s v="01.03.16"/>
    <n v="100"/>
    <n v="1"/>
    <n v="1260"/>
    <n v="1260"/>
    <n v="0"/>
    <n v="504"/>
    <x v="0"/>
  </r>
  <r>
    <s v="       110036"/>
    <s v="110036"/>
    <s v="       200447"/>
    <s v="Ploča magnetna 90x120 *Do"/>
    <x v="1"/>
    <s v="24.03.16"/>
    <s v="01.04.16"/>
    <n v="100"/>
    <n v="1"/>
    <n v="1312.5"/>
    <n v="1312.5"/>
    <n v="0"/>
    <n v="525"/>
    <x v="0"/>
  </r>
  <r>
    <s v="       110044"/>
    <s v="110044"/>
    <s v="       200145"/>
    <s v="HDD Toshiba 2TB"/>
    <x v="2"/>
    <s v="04.04.16"/>
    <s v="01.05.16"/>
    <n v="100"/>
    <n v="1"/>
    <n v="805"/>
    <n v="805"/>
    <n v="0"/>
    <n v="322"/>
    <x v="0"/>
  </r>
  <r>
    <s v="       110045"/>
    <s v="110045"/>
    <s v="       200145"/>
    <s v="HDD Toshiba 2TB"/>
    <x v="2"/>
    <s v="04.04.16"/>
    <s v="01.05.16"/>
    <n v="100"/>
    <n v="1"/>
    <n v="805"/>
    <n v="805"/>
    <n v="0"/>
    <n v="322"/>
    <x v="0"/>
  </r>
  <r>
    <s v="       110052"/>
    <s v="110052"/>
    <s v="       200593"/>
    <s v="Stalak za TV SBox *Kuhine"/>
    <x v="1"/>
    <s v="14.04.16"/>
    <s v="01.05.16"/>
    <n v="100"/>
    <n v="1"/>
    <n v="492"/>
    <n v="492"/>
    <n v="0"/>
    <n v="196.8"/>
    <x v="0"/>
  </r>
  <r>
    <s v="       110054"/>
    <s v="110054"/>
    <s v="       200592"/>
    <s v="Stalak za TV SBox *Galjar"/>
    <x v="1"/>
    <s v="14.04.16"/>
    <s v="01.05.16"/>
    <n v="100"/>
    <n v="1"/>
    <n v="328"/>
    <n v="328"/>
    <n v="0"/>
    <n v="131.20000000000002"/>
    <x v="0"/>
  </r>
  <r>
    <s v="       110068"/>
    <s v="110068"/>
    <s v="       200129"/>
    <s v="HDD ext.Toshiba *Rendulić"/>
    <x v="2"/>
    <s v="22.04.16"/>
    <s v="01.05.16"/>
    <n v="100"/>
    <n v="1"/>
    <n v="386.91"/>
    <n v="386.91"/>
    <n v="0"/>
    <n v="154.76400000000001"/>
    <x v="0"/>
  </r>
  <r>
    <s v="       110077"/>
    <s v="110077"/>
    <s v="       200385"/>
    <s v="PC preklopnik 2port *Lovr"/>
    <x v="1"/>
    <s v="20.05.16"/>
    <s v="01.06.16"/>
    <n v="100"/>
    <n v="1"/>
    <n v="330"/>
    <n v="330"/>
    <n v="0"/>
    <n v="132"/>
    <x v="0"/>
  </r>
  <r>
    <s v="       110078"/>
    <s v="110078"/>
    <s v="       200394"/>
    <s v="PC preklopnik2port **Lovr"/>
    <x v="1"/>
    <s v="20.05.16"/>
    <s v="01.06.16"/>
    <n v="100"/>
    <n v="1"/>
    <n v="330"/>
    <n v="330"/>
    <n v="0"/>
    <n v="132"/>
    <x v="0"/>
  </r>
  <r>
    <s v="       110082"/>
    <s v="110082"/>
    <s v="       200674"/>
    <s v="Vatrogasni aparat S6 **Šk"/>
    <x v="1"/>
    <s v="30.05.16"/>
    <s v="01.06.16"/>
    <n v="100"/>
    <n v="1"/>
    <n v="565.06000000000006"/>
    <n v="565.06000000000006"/>
    <n v="0"/>
    <n v="226.02400000000003"/>
    <x v="0"/>
  </r>
  <r>
    <s v="       110083"/>
    <s v="110083"/>
    <s v="       200674"/>
    <s v="Vatrogasni aparat S6 **Šk"/>
    <x v="1"/>
    <s v="30.05.16"/>
    <s v="01.06.16"/>
    <n v="100"/>
    <n v="1"/>
    <n v="565.06000000000006"/>
    <n v="565.06000000000006"/>
    <n v="0"/>
    <n v="226.02400000000003"/>
    <x v="0"/>
  </r>
  <r>
    <s v="       110084"/>
    <s v="110084"/>
    <s v="       200674"/>
    <s v="Vatrogasni aparat S6 **Šk"/>
    <x v="1"/>
    <s v="30.05.16"/>
    <s v="01.06.16"/>
    <n v="100"/>
    <n v="1"/>
    <n v="565.06000000000006"/>
    <n v="565.06000000000006"/>
    <n v="0"/>
    <n v="226.02400000000003"/>
    <x v="0"/>
  </r>
  <r>
    <s v="       110085"/>
    <s v="110085"/>
    <s v="       200674"/>
    <s v="Vatrogasni aparat S6 **Šk"/>
    <x v="1"/>
    <s v="30.05.16"/>
    <s v="01.06.16"/>
    <n v="100"/>
    <n v="1"/>
    <n v="565.04"/>
    <n v="565.04"/>
    <n v="0"/>
    <n v="226.01599999999999"/>
    <x v="0"/>
  </r>
  <r>
    <s v="       110106"/>
    <s v="110106"/>
    <s v="       200492"/>
    <s v="Pumpa za uzorkovanje podz"/>
    <x v="1"/>
    <s v="05.07.16"/>
    <s v="01.08.16"/>
    <n v="100"/>
    <n v="1"/>
    <n v="604.83000000000004"/>
    <n v="604.83000000000004"/>
    <n v="0"/>
    <n v="241.93200000000002"/>
    <x v="0"/>
  </r>
  <r>
    <s v="       110108"/>
    <s v="110108"/>
    <s v="       200263"/>
    <s v="Lampa stolna *Simon"/>
    <x v="0"/>
    <s v="21.07.16"/>
    <s v="01.08.16"/>
    <n v="100"/>
    <n v="1"/>
    <n v="189.99"/>
    <n v="189.99"/>
    <n v="0"/>
    <n v="75.996000000000009"/>
    <x v="0"/>
  </r>
  <r>
    <s v="       110109"/>
    <s v="110109"/>
    <s v="       200262"/>
    <s v="Lampa stolna *Perić"/>
    <x v="0"/>
    <s v="21.07.16"/>
    <s v="01.08.16"/>
    <n v="100"/>
    <n v="1"/>
    <n v="189.99"/>
    <n v="189.99"/>
    <n v="0"/>
    <n v="75.996000000000009"/>
    <x v="0"/>
  </r>
  <r>
    <s v="       110115"/>
    <s v="110115"/>
    <s v="       200492"/>
    <s v="Pumpa za uzorkovanje podz"/>
    <x v="1"/>
    <s v="05.07.16"/>
    <s v="01.08.16"/>
    <n v="100"/>
    <n v="1"/>
    <n v="604.83000000000004"/>
    <n v="604.83000000000004"/>
    <n v="0"/>
    <n v="241.93200000000002"/>
    <x v="0"/>
  </r>
  <r>
    <s v="       110127"/>
    <s v="110127"/>
    <s v="       200461"/>
    <s v="Port Replicator Dell *Pav"/>
    <x v="1"/>
    <s v="21.09.16"/>
    <s v="01.10.16"/>
    <n v="100"/>
    <n v="1"/>
    <n v="1533.25"/>
    <n v="1533.25"/>
    <n v="0"/>
    <n v="613.30000000000007"/>
    <x v="0"/>
  </r>
  <r>
    <s v="       110130"/>
    <s v="110130"/>
    <s v="       200224"/>
    <s v="Kolica na kotačima *Štrok"/>
    <x v="1"/>
    <s v="06.09.16"/>
    <s v="01.10.16"/>
    <n v="100"/>
    <n v="1"/>
    <n v="365.56"/>
    <n v="365.56"/>
    <n v="0"/>
    <n v="146.22400000000002"/>
    <x v="0"/>
  </r>
  <r>
    <s v="       110131"/>
    <s v="110131"/>
    <s v="       200222"/>
    <s v="Kolica na kotačima *Brank"/>
    <x v="1"/>
    <s v="06.09.16"/>
    <s v="01.10.16"/>
    <n v="100"/>
    <n v="1"/>
    <n v="365.56"/>
    <n v="365.56"/>
    <n v="0"/>
    <n v="146.22400000000002"/>
    <x v="0"/>
  </r>
  <r>
    <s v="       110136"/>
    <s v="110136"/>
    <s v="       200348"/>
    <s v="Mobitel Samsung Galaxy A5"/>
    <x v="2"/>
    <s v="12.09.16"/>
    <s v="01.10.16"/>
    <n v="100"/>
    <n v="1"/>
    <n v="2287.9500000000003"/>
    <n v="2287.9500000000003"/>
    <n v="0"/>
    <n v="915.18000000000018"/>
    <x v="0"/>
  </r>
  <r>
    <s v="       110138"/>
    <s v="110138"/>
    <s v="       200225"/>
    <s v="Kolica na kotačima *Vrdol"/>
    <x v="1"/>
    <s v="22.09.16"/>
    <s v="01.10.16"/>
    <n v="100"/>
    <n v="1"/>
    <n v="365.56"/>
    <n v="365.56"/>
    <n v="0"/>
    <n v="146.22400000000002"/>
    <x v="0"/>
  </r>
  <r>
    <s v="       110139"/>
    <s v="110139"/>
    <s v="       200223"/>
    <s v="Kolica na kotačima *Ljubi"/>
    <x v="1"/>
    <s v="22.09.16"/>
    <s v="01.10.16"/>
    <n v="100"/>
    <n v="1"/>
    <n v="365.56"/>
    <n v="365.56"/>
    <n v="0"/>
    <n v="146.22400000000002"/>
    <x v="0"/>
  </r>
  <r>
    <s v="       110162"/>
    <s v="110162"/>
    <s v="       200023"/>
    <s v="CD player Philips * (Reve"/>
    <x v="1"/>
    <s v="25.09.16"/>
    <s v="01.10.16"/>
    <n v="100"/>
    <n v="1"/>
    <n v="849"/>
    <n v="849"/>
    <n v="0"/>
    <n v="339.6"/>
    <x v="0"/>
  </r>
  <r>
    <s v="       110164"/>
    <s v="110164"/>
    <s v="       200186"/>
    <s v="Kalkulator Olympia CPD521"/>
    <x v="1"/>
    <s v="11.10.16"/>
    <s v="01.11.16"/>
    <n v="100"/>
    <n v="1"/>
    <n v="925.35"/>
    <n v="925.35"/>
    <n v="0"/>
    <n v="370.14000000000004"/>
    <x v="0"/>
  </r>
  <r>
    <s v="       110170"/>
    <s v="110170"/>
    <s v="       200358"/>
    <s v="Multimetar analogni"/>
    <x v="1"/>
    <s v="28.09.16"/>
    <s v="01.10.16"/>
    <n v="100"/>
    <n v="1"/>
    <n v="824.5"/>
    <n v="824.5"/>
    <n v="0"/>
    <n v="329.8"/>
    <x v="0"/>
  </r>
  <r>
    <s v="       110172"/>
    <s v="110172"/>
    <s v="       200379"/>
    <s v="Ormarić za prvu pomoć *Šk"/>
    <x v="0"/>
    <s v="16.12.16"/>
    <s v="01.01.17"/>
    <n v="100"/>
    <n v="1"/>
    <n v="451.8"/>
    <n v="451.8"/>
    <n v="0"/>
    <n v="180.72000000000003"/>
    <x v="0"/>
  </r>
  <r>
    <s v="       110173"/>
    <s v="110173"/>
    <s v="       200585"/>
    <s v="SSHD Seagate 1TB *Malvić"/>
    <x v="1"/>
    <s v="21.10.16"/>
    <s v="01.11.16"/>
    <n v="100"/>
    <n v="1"/>
    <n v="756.25"/>
    <n v="756.25"/>
    <n v="0"/>
    <n v="302.5"/>
    <x v="0"/>
  </r>
  <r>
    <s v="       110174"/>
    <s v="110174"/>
    <s v="       200244"/>
    <s v="Kućište HDD 2,5&quot; *Malvić"/>
    <x v="2"/>
    <s v="21.10.16"/>
    <s v="01.11.16"/>
    <n v="100"/>
    <n v="1"/>
    <n v="131.25"/>
    <n v="131.25"/>
    <n v="0"/>
    <n v="52.5"/>
    <x v="0"/>
  </r>
  <r>
    <s v="       110175"/>
    <s v="110175"/>
    <s v="       200300"/>
    <s v="Magnetni stalak Insize *H"/>
    <x v="1"/>
    <s v="26.10.16"/>
    <s v="01.11.16"/>
    <n v="100"/>
    <n v="1"/>
    <n v="798.75"/>
    <n v="798.75"/>
    <n v="0"/>
    <n v="319.5"/>
    <x v="0"/>
  </r>
  <r>
    <s v="       110176"/>
    <s v="110176"/>
    <s v="       200300"/>
    <s v="Magnetni stalak Insize *H"/>
    <x v="1"/>
    <s v="26.10.16"/>
    <s v="01.11.16"/>
    <n v="100"/>
    <n v="1"/>
    <n v="798.75"/>
    <n v="798.75"/>
    <n v="0"/>
    <n v="319.5"/>
    <x v="0"/>
  </r>
  <r>
    <s v="       110177"/>
    <s v="110177"/>
    <s v="       200359"/>
    <s v="Multimetar analogni *Kuhi"/>
    <x v="1"/>
    <s v="28.09.16"/>
    <s v="01.10.16"/>
    <n v="100"/>
    <n v="1"/>
    <n v="824.5"/>
    <n v="824.5"/>
    <n v="0"/>
    <n v="329.8"/>
    <x v="0"/>
  </r>
  <r>
    <s v="       110178"/>
    <s v="110178"/>
    <s v="       200523"/>
    <s v="Senzor tlaka SDP610-500PA"/>
    <x v="1"/>
    <s v="19.10.16"/>
    <s v="01.11.16"/>
    <n v="100"/>
    <n v="1"/>
    <n v="409.07"/>
    <n v="409.07"/>
    <n v="0"/>
    <n v="163.62800000000001"/>
    <x v="0"/>
  </r>
  <r>
    <s v="       110179"/>
    <s v="110179"/>
    <s v="       200523"/>
    <s v="Senzor tlaka SDP610-500PA"/>
    <x v="1"/>
    <s v="19.10.16"/>
    <s v="01.11.16"/>
    <n v="100"/>
    <n v="1"/>
    <n v="409.06"/>
    <n v="409.06"/>
    <n v="0"/>
    <n v="163.62400000000002"/>
    <x v="0"/>
  </r>
  <r>
    <s v="       110183"/>
    <s v="110183"/>
    <s v="       200682"/>
    <s v="Vreća za spavanje"/>
    <x v="1"/>
    <s v="21.10.16"/>
    <s v="01.11.16"/>
    <n v="100"/>
    <n v="1"/>
    <n v="758"/>
    <n v="758"/>
    <n v="0"/>
    <n v="303.2"/>
    <x v="0"/>
  </r>
  <r>
    <s v="       110184"/>
    <s v="110184"/>
    <s v="       200671"/>
    <s v="Vatrogasni aparat"/>
    <x v="1"/>
    <s v="21.10.16"/>
    <s v="01.11.16"/>
    <n v="100"/>
    <n v="1"/>
    <n v="937.83"/>
    <n v="937.83"/>
    <n v="0"/>
    <n v="375.13200000000006"/>
    <x v="0"/>
  </r>
  <r>
    <s v="       110185"/>
    <s v="110185"/>
    <s v="       200319"/>
    <s v="Mjerač visine leta pirote"/>
    <x v="1"/>
    <s v="07.11.16"/>
    <s v="01.12.16"/>
    <n v="100"/>
    <n v="1"/>
    <n v="457.68"/>
    <n v="457.68"/>
    <n v="0"/>
    <n v="183.072"/>
    <x v="0"/>
  </r>
  <r>
    <s v="       110186"/>
    <s v="110186"/>
    <s v="       200091"/>
    <s v="HDD 4TB"/>
    <x v="2"/>
    <s v="11.11.16"/>
    <s v="01.12.16"/>
    <n v="100"/>
    <n v="1"/>
    <n v="1118.98"/>
    <n v="1118.98"/>
    <n v="0"/>
    <n v="447.59200000000004"/>
    <x v="0"/>
  </r>
  <r>
    <s v="       110201"/>
    <s v="110201"/>
    <s v="       200088"/>
    <s v="HDD 1TB *Herceg"/>
    <x v="2"/>
    <s v="15.11.16"/>
    <s v="01.12.16"/>
    <n v="100"/>
    <n v="1"/>
    <n v="568.75"/>
    <n v="568.75"/>
    <n v="0"/>
    <n v="227.5"/>
    <x v="0"/>
  </r>
  <r>
    <s v="       110202"/>
    <s v="110202"/>
    <s v="       200435"/>
    <s v="Pila za željezo *Dobrilov"/>
    <x v="1"/>
    <s v="02.11.16"/>
    <s v="01.12.16"/>
    <n v="100"/>
    <n v="1"/>
    <n v="1352"/>
    <n v="1352"/>
    <n v="0"/>
    <n v="540.80000000000007"/>
    <x v="0"/>
  </r>
  <r>
    <s v="       110205"/>
    <s v="110205"/>
    <s v="       200521"/>
    <s v="Senzor brzine vrtnje (rev"/>
    <x v="1"/>
    <s v="23.11.16"/>
    <s v="01.12.16"/>
    <n v="100"/>
    <n v="1"/>
    <n v="1093.75"/>
    <n v="1093.75"/>
    <n v="0"/>
    <n v="437.5"/>
    <x v="0"/>
  </r>
  <r>
    <s v="       110206"/>
    <s v="110206"/>
    <s v="       200316"/>
    <s v="Mjerač protoka (revers-An"/>
    <x v="1"/>
    <s v="18.11.16"/>
    <s v="01.12.16"/>
    <n v="100"/>
    <n v="1"/>
    <n v="653"/>
    <n v="653"/>
    <n v="0"/>
    <n v="261.2"/>
    <x v="0"/>
  </r>
  <r>
    <s v="       110210"/>
    <s v="110210"/>
    <s v="       200052"/>
    <s v="Docking station 2013 *Vug"/>
    <x v="1"/>
    <s v="05.12.16"/>
    <s v="01.01.17"/>
    <n v="100"/>
    <n v="1"/>
    <n v="1202.5"/>
    <n v="1202.5"/>
    <n v="0"/>
    <n v="481"/>
    <x v="0"/>
  </r>
  <r>
    <s v="       110212"/>
    <s v="110212"/>
    <s v="       200498"/>
    <s v="Računalo mini Raspbery PI"/>
    <x v="2"/>
    <s v="25.11.16"/>
    <s v="01.12.16"/>
    <n v="100"/>
    <n v="1"/>
    <n v="840.63"/>
    <n v="840.63"/>
    <n v="0"/>
    <n v="336.25200000000001"/>
    <x v="0"/>
  </r>
  <r>
    <s v="       110214"/>
    <s v="110214"/>
    <s v="       200471"/>
    <s v="Postolje za vagu"/>
    <x v="0"/>
    <s v="08.12.16"/>
    <s v="01.01.17"/>
    <n v="100"/>
    <n v="1"/>
    <n v="901.88"/>
    <n v="901.88"/>
    <n v="0"/>
    <n v="360.75200000000001"/>
    <x v="0"/>
  </r>
  <r>
    <s v="       110221"/>
    <s v="110221"/>
    <s v="       200231"/>
    <s v="Kompas Suunto KB-14 *Kola"/>
    <x v="1"/>
    <s v="13.12.16"/>
    <s v="01.01.17"/>
    <n v="100"/>
    <n v="1"/>
    <n v="1107.96"/>
    <n v="1107.96"/>
    <n v="0"/>
    <n v="443.18400000000003"/>
    <x v="0"/>
  </r>
  <r>
    <s v="       110222"/>
    <s v="110222"/>
    <s v="       200379"/>
    <s v="Ormarić za prvu pomoć *Šk"/>
    <x v="0"/>
    <s v="16.12.16"/>
    <s v="01.01.17"/>
    <n v="100"/>
    <n v="1"/>
    <n v="451.8"/>
    <n v="451.8"/>
    <n v="0"/>
    <n v="180.72000000000003"/>
    <x v="0"/>
  </r>
  <r>
    <s v="       110223"/>
    <s v="110223"/>
    <s v="       200379"/>
    <s v="Ormarić za prvu pomoć *Šk"/>
    <x v="0"/>
    <s v="16.12.16"/>
    <s v="01.01.17"/>
    <n v="100"/>
    <n v="1"/>
    <n v="451.8"/>
    <n v="451.8"/>
    <n v="0"/>
    <n v="180.72000000000003"/>
    <x v="0"/>
  </r>
  <r>
    <s v="       110224"/>
    <s v="110224"/>
    <s v="       200379"/>
    <s v="Ormarić za prvu pomoć *Šk"/>
    <x v="0"/>
    <s v="16.12.16"/>
    <s v="01.01.17"/>
    <n v="100"/>
    <n v="1"/>
    <n v="451.8"/>
    <n v="451.8"/>
    <n v="0"/>
    <n v="180.72000000000003"/>
    <x v="0"/>
  </r>
  <r>
    <s v="       110225"/>
    <s v="110225"/>
    <s v="       200379"/>
    <s v="Ormarić za prvu pomoć *Šk"/>
    <x v="0"/>
    <s v="16.12.16"/>
    <s v="01.01.17"/>
    <n v="100"/>
    <n v="1"/>
    <n v="451.8"/>
    <n v="451.8"/>
    <n v="0"/>
    <n v="180.72000000000003"/>
    <x v="0"/>
  </r>
  <r>
    <s v="       110229"/>
    <s v="110229"/>
    <s v="       200047"/>
    <s v="Disk tvrdi  2000.0GB *Kol"/>
    <x v="1"/>
    <s v="09.02.16"/>
    <s v="01.03.16"/>
    <n v="100"/>
    <n v="1"/>
    <n v="720.54"/>
    <n v="720.54"/>
    <n v="0"/>
    <n v="288.21600000000001"/>
    <x v="0"/>
  </r>
  <r>
    <s v="       110239"/>
    <s v="110239"/>
    <s v="       200314"/>
    <s v="Mjer.ur.za mjerenje podat"/>
    <x v="1"/>
    <s v="01.12.16"/>
    <s v="01.01.17"/>
    <n v="100"/>
    <n v="1"/>
    <n v="2390"/>
    <n v="2390"/>
    <n v="0"/>
    <n v="956"/>
    <x v="0"/>
  </r>
  <r>
    <s v="       110242"/>
    <s v="110242"/>
    <s v="       200494"/>
    <s v="Punjač baterija  3,8 *Kuh"/>
    <x v="1"/>
    <s v="09.02.16"/>
    <s v="01.03.16"/>
    <n v="100"/>
    <n v="1"/>
    <n v="554.62"/>
    <n v="554.62"/>
    <n v="0"/>
    <n v="221.84800000000001"/>
    <x v="0"/>
  </r>
  <r>
    <s v="       110243"/>
    <s v="110243"/>
    <s v="       200437"/>
    <s v="Plastifikator A4 *Kuhinek"/>
    <x v="1"/>
    <s v="09.02.16"/>
    <s v="01.03.16"/>
    <n v="100"/>
    <n v="1"/>
    <n v="663.2"/>
    <n v="663.2"/>
    <n v="0"/>
    <n v="265.28000000000003"/>
    <x v="0"/>
  </r>
  <r>
    <s v="       110247"/>
    <s v="110247"/>
    <s v="       200644"/>
    <s v="Ur.za mjerenje slabo prop"/>
    <x v="1"/>
    <s v="16.01.17"/>
    <s v="01.02.17"/>
    <n v="100"/>
    <n v="1"/>
    <n v="657.4"/>
    <n v="657.4"/>
    <n v="0"/>
    <n v="262.95999999999998"/>
    <x v="0"/>
  </r>
  <r>
    <s v="       110255"/>
    <s v="110255"/>
    <s v="       200191"/>
    <s v="Kamera mikroskopska"/>
    <x v="2"/>
    <s v="16.01.17"/>
    <s v="01.02.17"/>
    <n v="100"/>
    <n v="1"/>
    <n v="1351.43"/>
    <n v="1351.43"/>
    <n v="0"/>
    <n v="540.572"/>
    <x v="0"/>
  </r>
  <r>
    <s v="       110438"/>
    <s v="110438"/>
    <s v="       200616"/>
    <s v="Tablet Galaxy A 2016 10*1"/>
    <x v="2"/>
    <s v="07.02.17"/>
    <s v="01.03.17"/>
    <n v="100"/>
    <n v="1"/>
    <n v="1"/>
    <n v="1"/>
    <n v="0"/>
    <n v="0.4"/>
    <x v="0"/>
  </r>
  <r>
    <s v="       110439"/>
    <s v="110439"/>
    <s v="       200616"/>
    <s v="Tablet Galaxy A 2016 10*1"/>
    <x v="2"/>
    <s v="07.02.17"/>
    <s v="01.03.17"/>
    <n v="100"/>
    <n v="0"/>
    <n v="0"/>
    <n v="0"/>
    <n v="0"/>
    <n v="0"/>
    <x v="1"/>
  </r>
  <r>
    <s v="       110440"/>
    <s v="110440"/>
    <s v="       200525"/>
    <s v="Set utega E2"/>
    <x v="1"/>
    <s v="22.02.17"/>
    <s v="01.03.17"/>
    <n v="100"/>
    <n v="1"/>
    <n v="2910.08"/>
    <n v="2910.08"/>
    <n v="0"/>
    <n v="1164.0319999999999"/>
    <x v="0"/>
  </r>
  <r>
    <s v="       110459"/>
    <s v="110459"/>
    <s v="       200249"/>
    <s v="Kuhalo vode 1800W"/>
    <x v="1"/>
    <s v="07.04.17"/>
    <s v="01.05.17"/>
    <n v="100"/>
    <n v="1"/>
    <n v="499.99"/>
    <n v="499.99"/>
    <n v="0"/>
    <n v="199.99600000000001"/>
    <x v="0"/>
  </r>
  <r>
    <s v="       110460"/>
    <s v="110460"/>
    <s v="       200247"/>
    <s v="Kuhalo el.ploča"/>
    <x v="1"/>
    <s v="07.04.17"/>
    <s v="01.05.17"/>
    <n v="100"/>
    <n v="1"/>
    <n v="139"/>
    <n v="139"/>
    <n v="0"/>
    <n v="55.6"/>
    <x v="0"/>
  </r>
  <r>
    <s v="       110461"/>
    <s v="110461"/>
    <s v="       200141"/>
    <s v="HDD seagate 1TB"/>
    <x v="2"/>
    <s v="16.03.17"/>
    <s v="01.04.17"/>
    <n v="100"/>
    <n v="1"/>
    <n v="518.75"/>
    <n v="518.75"/>
    <n v="0"/>
    <n v="207.5"/>
    <x v="0"/>
  </r>
  <r>
    <s v="       110462"/>
    <s v="110462"/>
    <s v="       200443"/>
    <s v="Ploča magnetna"/>
    <x v="1"/>
    <s v="07.03.17"/>
    <s v="01.04.17"/>
    <n v="100"/>
    <n v="1"/>
    <n v="211.31"/>
    <n v="211.31"/>
    <n v="0"/>
    <n v="84.524000000000001"/>
    <x v="0"/>
  </r>
  <r>
    <s v="       110463"/>
    <s v="110463"/>
    <s v="       200595"/>
    <s v="Stativ za fotoaparat"/>
    <x v="1"/>
    <s v="08.03.17"/>
    <s v="01.04.17"/>
    <n v="100"/>
    <n v="1"/>
    <n v="524.29999999999995"/>
    <n v="524.29999999999995"/>
    <n v="0"/>
    <n v="209.72"/>
    <x v="0"/>
  </r>
  <r>
    <s v="       110465"/>
    <s v="110465"/>
    <s v="       200292"/>
    <s v="Ljestve alu 30-03"/>
    <x v="1"/>
    <s v="22.03.17"/>
    <s v="01.04.17"/>
    <n v="100"/>
    <n v="1"/>
    <n v="152.71"/>
    <n v="152.71"/>
    <n v="0"/>
    <n v="61.084000000000003"/>
    <x v="0"/>
  </r>
  <r>
    <s v="       110466"/>
    <s v="110466"/>
    <s v="       200293"/>
    <s v="Ljestve alu 30-07"/>
    <x v="1"/>
    <s v="22.03.17"/>
    <s v="01.04.17"/>
    <n v="100"/>
    <n v="1"/>
    <n v="350.36"/>
    <n v="350.36"/>
    <n v="0"/>
    <n v="140.14400000000001"/>
    <x v="0"/>
  </r>
  <r>
    <s v="       110469"/>
    <s v="110469"/>
    <s v="       200672"/>
    <s v="Vatrogasni aparat CO2-3"/>
    <x v="1"/>
    <s v="20.03.17"/>
    <s v="01.04.17"/>
    <n v="100"/>
    <n v="1"/>
    <n v="941.73"/>
    <n v="941.73"/>
    <n v="0"/>
    <n v="376.69200000000001"/>
    <x v="0"/>
  </r>
  <r>
    <s v="       110487"/>
    <s v="110487"/>
    <s v="       200657"/>
    <s v="Usisavač 2000W,60l"/>
    <x v="1"/>
    <s v="27.04.17"/>
    <s v="01.05.17"/>
    <n v="100"/>
    <n v="1"/>
    <n v="1429.21"/>
    <n v="1429.21"/>
    <n v="0"/>
    <n v="571.68400000000008"/>
    <x v="0"/>
  </r>
  <r>
    <s v="       110489"/>
    <s v="110489"/>
    <s v="       200486"/>
    <s v="Pristupna mrežna točka 1"/>
    <x v="1"/>
    <s v="29.05.17"/>
    <s v="01.06.17"/>
    <n v="100"/>
    <n v="1"/>
    <n v="2792.83"/>
    <n v="2792.83"/>
    <n v="0"/>
    <n v="1117.1320000000001"/>
    <x v="0"/>
  </r>
  <r>
    <s v="       110497"/>
    <s v="110497"/>
    <s v="       200588"/>
    <s v="Stalak za diplome"/>
    <x v="1"/>
    <s v="20.06.17"/>
    <s v="01.07.17"/>
    <n v="100"/>
    <n v="1"/>
    <n v="875"/>
    <n v="875"/>
    <n v="0"/>
    <n v="350"/>
    <x v="0"/>
  </r>
  <r>
    <s v="       110498"/>
    <s v="110498"/>
    <s v="       200588"/>
    <s v="Stalak za diplome"/>
    <x v="1"/>
    <s v="20.06.17"/>
    <s v="01.07.17"/>
    <n v="100"/>
    <n v="1"/>
    <n v="875"/>
    <n v="875"/>
    <n v="0"/>
    <n v="350"/>
    <x v="0"/>
  </r>
  <r>
    <s v="       110499"/>
    <s v="110499"/>
    <s v="       200375"/>
    <s v="Okular Hyperion 21mm"/>
    <x v="1"/>
    <s v="10.07.17"/>
    <s v="01.08.17"/>
    <n v="100"/>
    <n v="1"/>
    <n v="1130.5"/>
    <n v="1130.5"/>
    <n v="0"/>
    <n v="452.20000000000005"/>
    <x v="0"/>
  </r>
  <r>
    <s v="       110514"/>
    <s v="110514"/>
    <s v="       200144"/>
    <s v="HDD Seagate 2TB"/>
    <x v="2"/>
    <s v="26.07.17"/>
    <s v="01.08.17"/>
    <n v="100"/>
    <n v="1"/>
    <n v="678.75"/>
    <n v="678.75"/>
    <n v="0"/>
    <n v="271.5"/>
    <x v="0"/>
  </r>
  <r>
    <s v="       110515"/>
    <s v="110515"/>
    <s v="       200144"/>
    <s v="HDD Seagate 2TB"/>
    <x v="2"/>
    <s v="26.07.17"/>
    <s v="01.08.17"/>
    <n v="100"/>
    <n v="1"/>
    <n v="678.75"/>
    <n v="678.75"/>
    <n v="0"/>
    <n v="271.5"/>
    <x v="0"/>
  </r>
  <r>
    <s v="       110516"/>
    <s v="110516"/>
    <s v="       200144"/>
    <s v="HDD Seagate 2TB"/>
    <x v="2"/>
    <s v="26.07.17"/>
    <s v="01.08.17"/>
    <n v="100"/>
    <n v="1"/>
    <n v="678.75"/>
    <n v="678.75"/>
    <n v="0"/>
    <n v="271.5"/>
    <x v="0"/>
  </r>
  <r>
    <s v="       110517"/>
    <s v="110517"/>
    <s v="       200382"/>
    <s v="Pano info 1070x1450mm"/>
    <x v="1"/>
    <s v="03.07.17"/>
    <s v="01.08.17"/>
    <n v="100"/>
    <n v="1"/>
    <n v="1086.75"/>
    <n v="1086.75"/>
    <n v="0"/>
    <n v="434.70000000000005"/>
    <x v="0"/>
  </r>
  <r>
    <s v="       110518"/>
    <s v="110518"/>
    <s v="       200382"/>
    <s v="Pano info 1070x1450mm"/>
    <x v="1"/>
    <s v="03.07.17"/>
    <s v="01.08.17"/>
    <n v="100"/>
    <n v="1"/>
    <n v="1086.75"/>
    <n v="1086.75"/>
    <n v="0"/>
    <n v="434.70000000000005"/>
    <x v="0"/>
  </r>
  <r>
    <s v="       110519"/>
    <s v="110519"/>
    <s v="       200382"/>
    <s v="Pano info 1070x1450mm"/>
    <x v="1"/>
    <s v="03.07.17"/>
    <s v="01.08.17"/>
    <n v="100"/>
    <n v="1"/>
    <n v="1086.75"/>
    <n v="1086.75"/>
    <n v="0"/>
    <n v="434.70000000000005"/>
    <x v="0"/>
  </r>
  <r>
    <s v="       110520"/>
    <s v="110520"/>
    <s v="       200382"/>
    <s v="Pano info 1070x1450mm"/>
    <x v="1"/>
    <s v="03.07.17"/>
    <s v="01.08.17"/>
    <n v="100"/>
    <n v="1"/>
    <n v="1086.75"/>
    <n v="1086.75"/>
    <n v="0"/>
    <n v="434.70000000000005"/>
    <x v="0"/>
  </r>
  <r>
    <s v="       110521"/>
    <s v="110521"/>
    <s v="       200382"/>
    <s v="Pano info 1070x1450mm"/>
    <x v="1"/>
    <s v="03.07.17"/>
    <s v="01.08.17"/>
    <n v="100"/>
    <n v="1"/>
    <n v="1086.75"/>
    <n v="1086.75"/>
    <n v="0"/>
    <n v="434.70000000000005"/>
    <x v="0"/>
  </r>
  <r>
    <s v="       110522"/>
    <s v="110522"/>
    <s v="       200382"/>
    <s v="Pano info 1070x1450mm"/>
    <x v="1"/>
    <s v="03.07.17"/>
    <s v="01.08.17"/>
    <n v="100"/>
    <n v="1"/>
    <n v="1086.75"/>
    <n v="1086.75"/>
    <n v="0"/>
    <n v="434.70000000000005"/>
    <x v="0"/>
  </r>
  <r>
    <s v="       110523"/>
    <s v="110523"/>
    <s v="       200382"/>
    <s v="Pano info 1070x1450mm"/>
    <x v="1"/>
    <s v="03.07.17"/>
    <s v="01.08.17"/>
    <n v="100"/>
    <n v="1"/>
    <n v="1086.75"/>
    <n v="1086.75"/>
    <n v="0"/>
    <n v="434.70000000000005"/>
    <x v="0"/>
  </r>
  <r>
    <s v="       110524"/>
    <s v="110524"/>
    <s v="       200382"/>
    <s v="Pano info 1070x1450mm"/>
    <x v="1"/>
    <s v="03.07.17"/>
    <s v="01.08.17"/>
    <n v="100"/>
    <n v="1"/>
    <n v="1086.75"/>
    <n v="1086.75"/>
    <n v="0"/>
    <n v="434.70000000000005"/>
    <x v="0"/>
  </r>
  <r>
    <s v="       110525"/>
    <s v="110525"/>
    <s v="       200382"/>
    <s v="Pano info 1070x1450mm"/>
    <x v="1"/>
    <s v="03.07.17"/>
    <s v="01.08.17"/>
    <n v="100"/>
    <n v="1"/>
    <n v="1086.75"/>
    <n v="1086.75"/>
    <n v="0"/>
    <n v="434.70000000000005"/>
    <x v="0"/>
  </r>
  <r>
    <s v="       110526"/>
    <s v="110526"/>
    <s v="       200090"/>
    <s v="HDD 2TB"/>
    <x v="2"/>
    <s v="28.07.17"/>
    <s v="01.08.17"/>
    <n v="100"/>
    <n v="1"/>
    <n v="850"/>
    <n v="850"/>
    <n v="0"/>
    <n v="340"/>
    <x v="0"/>
  </r>
  <r>
    <s v="       110527"/>
    <s v="110527"/>
    <s v="       200090"/>
    <s v="HDD 2TB"/>
    <x v="2"/>
    <s v="28.07.17"/>
    <s v="01.08.17"/>
    <n v="100"/>
    <n v="1"/>
    <n v="850"/>
    <n v="850"/>
    <n v="0"/>
    <n v="340"/>
    <x v="0"/>
  </r>
  <r>
    <s v="       110532"/>
    <s v="110532"/>
    <s v="       200441"/>
    <s v="Ploča bijela magnetna 360"/>
    <x v="1"/>
    <s v="10.08.17"/>
    <s v="01.09.17"/>
    <n v="100"/>
    <n v="1"/>
    <n v="2284.38"/>
    <n v="2284.38"/>
    <n v="0"/>
    <n v="913.75200000000007"/>
    <x v="0"/>
  </r>
  <r>
    <s v="       110533"/>
    <s v="110533"/>
    <s v="       200118"/>
    <s v="HDD ext 1TB"/>
    <x v="2"/>
    <s v="04.09.17"/>
    <s v="01.10.17"/>
    <n v="100"/>
    <n v="1"/>
    <n v="492.19"/>
    <n v="492.19"/>
    <n v="0"/>
    <n v="196.876"/>
    <x v="0"/>
  </r>
  <r>
    <s v="       110534"/>
    <s v="110534"/>
    <s v="       200511"/>
    <s v="Rezač za cijevi"/>
    <x v="1"/>
    <s v="24.08.17"/>
    <s v="01.09.17"/>
    <n v="100"/>
    <n v="1"/>
    <n v="630"/>
    <n v="630"/>
    <n v="0"/>
    <n v="252"/>
    <x v="0"/>
  </r>
  <r>
    <s v="       110535"/>
    <s v="110535"/>
    <s v="       200481"/>
    <s v="Presenter Wireless R400"/>
    <x v="1"/>
    <s v="06.09.17"/>
    <s v="01.10.17"/>
    <n v="100"/>
    <n v="1"/>
    <n v="378.99"/>
    <n v="378.99"/>
    <n v="0"/>
    <n v="151.596"/>
    <x v="0"/>
  </r>
  <r>
    <s v="       110536"/>
    <s v="110536"/>
    <s v="       200481"/>
    <s v="Presenter Wireless R400"/>
    <x v="1"/>
    <s v="06.09.17"/>
    <s v="01.10.17"/>
    <n v="100"/>
    <n v="1"/>
    <n v="378.99"/>
    <n v="378.99"/>
    <n v="0"/>
    <n v="151.596"/>
    <x v="0"/>
  </r>
  <r>
    <s v="       110537"/>
    <s v="110537"/>
    <s v="       200481"/>
    <s v="Presenter Wireless R400"/>
    <x v="1"/>
    <s v="06.09.17"/>
    <s v="01.10.17"/>
    <n v="100"/>
    <n v="1"/>
    <n v="378.99"/>
    <n v="378.99"/>
    <n v="0"/>
    <n v="151.596"/>
    <x v="0"/>
  </r>
  <r>
    <s v="       110587"/>
    <s v="110587"/>
    <s v="       200439"/>
    <s v="Plinska lemilica WP1 650"/>
    <x v="1"/>
    <s v="11.09.17"/>
    <s v="01.10.17"/>
    <n v="100"/>
    <n v="1"/>
    <n v="588.28"/>
    <n v="588.28"/>
    <n v="0"/>
    <n v="235.31200000000001"/>
    <x v="0"/>
  </r>
  <r>
    <s v="       110588"/>
    <s v="110588"/>
    <s v="       200175"/>
    <s v="Izmjenjivač sinusoidni Cl"/>
    <x v="1"/>
    <s v="11.09.17"/>
    <s v="01.10.17"/>
    <n v="100"/>
    <n v="1"/>
    <n v="723.2"/>
    <n v="723.2"/>
    <n v="0"/>
    <n v="289.28000000000003"/>
    <x v="0"/>
  </r>
  <r>
    <s v="       110589"/>
    <s v="110589"/>
    <s v="       200424"/>
    <s v="Pečat s grbom RH"/>
    <x v="1"/>
    <s v="19.06.17"/>
    <s v="01.07.17"/>
    <n v="100"/>
    <n v="1"/>
    <n v="175.16"/>
    <n v="175.16"/>
    <n v="0"/>
    <n v="70.064000000000007"/>
    <x v="0"/>
  </r>
  <r>
    <s v="       110590"/>
    <s v="110590"/>
    <s v="       200395"/>
    <s v="Pečat 4922"/>
    <x v="1"/>
    <s v="19.06.17"/>
    <s v="01.07.17"/>
    <n v="100"/>
    <n v="1"/>
    <n v="157.95000000000002"/>
    <n v="157.95000000000002"/>
    <n v="0"/>
    <n v="63.180000000000007"/>
    <x v="0"/>
  </r>
  <r>
    <s v="       110592"/>
    <s v="110592"/>
    <s v="       200127"/>
    <s v="HDD Ext. 3TB"/>
    <x v="2"/>
    <s v="19.09.17"/>
    <s v="01.10.17"/>
    <n v="100"/>
    <n v="1"/>
    <n v="829"/>
    <n v="829"/>
    <n v="0"/>
    <n v="331.6"/>
    <x v="0"/>
  </r>
  <r>
    <s v="       110693"/>
    <s v="110693"/>
    <s v="       200341"/>
    <s v="Mobitel iPhone SE 32GB"/>
    <x v="2"/>
    <s v="02.10.17"/>
    <s v="01.11.17"/>
    <n v="100"/>
    <n v="0"/>
    <n v="0"/>
    <n v="0"/>
    <n v="0"/>
    <n v="0"/>
    <x v="1"/>
  </r>
  <r>
    <s v="       110694"/>
    <s v="110694"/>
    <s v="       200338"/>
    <s v="Mobitel Huawei P9"/>
    <x v="2"/>
    <s v="02.10.17"/>
    <s v="01.11.17"/>
    <n v="100"/>
    <n v="0"/>
    <n v="0"/>
    <n v="0"/>
    <n v="0"/>
    <n v="0"/>
    <x v="1"/>
  </r>
  <r>
    <s v="       110695"/>
    <s v="110695"/>
    <s v="       200290"/>
    <s v="Lupa za nastavu"/>
    <x v="1"/>
    <s v="09.10.17"/>
    <s v="01.11.17"/>
    <n v="100"/>
    <n v="1"/>
    <n v="142"/>
    <n v="142"/>
    <n v="0"/>
    <n v="56.800000000000004"/>
    <x v="0"/>
  </r>
  <r>
    <s v="       110696"/>
    <s v="110696"/>
    <s v="       200290"/>
    <s v="Lupa za nastavu"/>
    <x v="1"/>
    <s v="09.10.17"/>
    <s v="01.11.17"/>
    <n v="100"/>
    <n v="1"/>
    <n v="142"/>
    <n v="142"/>
    <n v="0"/>
    <n v="56.800000000000004"/>
    <x v="0"/>
  </r>
  <r>
    <s v="       110697"/>
    <s v="110697"/>
    <s v="       200290"/>
    <s v="Lupa za nastavu"/>
    <x v="1"/>
    <s v="09.10.17"/>
    <s v="01.11.17"/>
    <n v="100"/>
    <n v="1"/>
    <n v="142"/>
    <n v="142"/>
    <n v="0"/>
    <n v="56.800000000000004"/>
    <x v="0"/>
  </r>
  <r>
    <s v="       110698"/>
    <s v="110698"/>
    <s v="       200290"/>
    <s v="Lupa za nastavu"/>
    <x v="1"/>
    <s v="09.10.17"/>
    <s v="01.11.17"/>
    <n v="100"/>
    <n v="1"/>
    <n v="142"/>
    <n v="142"/>
    <n v="0"/>
    <n v="56.800000000000004"/>
    <x v="0"/>
  </r>
  <r>
    <s v="       110699"/>
    <s v="110699"/>
    <s v="       200290"/>
    <s v="Lupa za nastavu"/>
    <x v="1"/>
    <s v="09.10.17"/>
    <s v="01.11.17"/>
    <n v="100"/>
    <n v="1"/>
    <n v="142"/>
    <n v="142"/>
    <n v="0"/>
    <n v="56.800000000000004"/>
    <x v="0"/>
  </r>
  <r>
    <s v="       110700"/>
    <s v="110700"/>
    <s v="       200290"/>
    <s v="Lupa za nastavu"/>
    <x v="1"/>
    <s v="09.10.17"/>
    <s v="01.11.17"/>
    <n v="100"/>
    <n v="1"/>
    <n v="142"/>
    <n v="142"/>
    <n v="0"/>
    <n v="56.800000000000004"/>
    <x v="0"/>
  </r>
  <r>
    <s v="       110701"/>
    <s v="110701"/>
    <s v="       200290"/>
    <s v="Lupa za nastavu"/>
    <x v="1"/>
    <s v="09.10.17"/>
    <s v="01.11.17"/>
    <n v="100"/>
    <n v="1"/>
    <n v="142"/>
    <n v="142"/>
    <n v="0"/>
    <n v="56.800000000000004"/>
    <x v="0"/>
  </r>
  <r>
    <s v="       110702"/>
    <s v="110702"/>
    <s v="       200290"/>
    <s v="Lupa za nastavu"/>
    <x v="1"/>
    <s v="09.10.17"/>
    <s v="01.11.17"/>
    <n v="100"/>
    <n v="1"/>
    <n v="142"/>
    <n v="142"/>
    <n v="0"/>
    <n v="56.800000000000004"/>
    <x v="0"/>
  </r>
  <r>
    <s v="       110703"/>
    <s v="110703"/>
    <s v="       200290"/>
    <s v="Lupa za nastavu"/>
    <x v="1"/>
    <s v="09.10.17"/>
    <s v="01.11.17"/>
    <n v="100"/>
    <n v="1"/>
    <n v="142"/>
    <n v="142"/>
    <n v="0"/>
    <n v="56.800000000000004"/>
    <x v="0"/>
  </r>
  <r>
    <s v="       110704"/>
    <s v="110704"/>
    <s v="       200290"/>
    <s v="Lupa za nastavu"/>
    <x v="1"/>
    <s v="09.10.17"/>
    <s v="01.11.17"/>
    <n v="100"/>
    <n v="1"/>
    <n v="142.03"/>
    <n v="142.03"/>
    <n v="0"/>
    <n v="56.812000000000005"/>
    <x v="0"/>
  </r>
  <r>
    <s v="       110705"/>
    <s v="110705"/>
    <s v="       200650"/>
    <s v="Uređaj za provjeru koda P"/>
    <x v="1"/>
    <s v="12.09.17"/>
    <s v="01.10.17"/>
    <n v="100"/>
    <n v="1"/>
    <n v="2179.4700000000003"/>
    <n v="2179.4700000000003"/>
    <n v="0"/>
    <n v="871.78800000000012"/>
    <x v="0"/>
  </r>
  <r>
    <s v="       110706"/>
    <s v="110706"/>
    <s v="       200450"/>
    <s v="Ploča magnetska 180x120"/>
    <x v="1"/>
    <s v="09.10.17"/>
    <s v="01.11.17"/>
    <n v="100"/>
    <n v="1"/>
    <n v="868.75"/>
    <n v="868.75"/>
    <n v="0"/>
    <n v="347.5"/>
    <x v="0"/>
  </r>
  <r>
    <s v="       110717"/>
    <s v="110717"/>
    <s v="       200176"/>
    <s v="Izvijač aku"/>
    <x v="1"/>
    <s v="19.10.17"/>
    <s v="01.11.17"/>
    <n v="100"/>
    <n v="1"/>
    <n v="1249.9000000000001"/>
    <n v="1249.9000000000001"/>
    <n v="0"/>
    <n v="499.96000000000004"/>
    <x v="0"/>
  </r>
  <r>
    <s v="       110718"/>
    <s v="110718"/>
    <s v="       200004"/>
    <s v="Akumulator 12v"/>
    <x v="1"/>
    <s v="26.09.17"/>
    <s v="01.10.17"/>
    <n v="100"/>
    <n v="1"/>
    <n v="1720.44"/>
    <n v="1720.44"/>
    <n v="0"/>
    <n v="688.17600000000004"/>
    <x v="0"/>
  </r>
  <r>
    <s v="       110723"/>
    <s v="110723"/>
    <s v="       200045"/>
    <s v="Disk eksterni 1TB (Špelić"/>
    <x v="1"/>
    <s v="19.10.17"/>
    <s v="01.11.17"/>
    <n v="100"/>
    <n v="1"/>
    <n v="458.7"/>
    <n v="458.7"/>
    <n v="0"/>
    <n v="183.48000000000002"/>
    <x v="0"/>
  </r>
  <r>
    <s v="       110724"/>
    <s v="110724"/>
    <s v="       200046"/>
    <s v="Disk eksterni 2.5&quot;"/>
    <x v="1"/>
    <s v="18.10.17"/>
    <s v="01.11.17"/>
    <n v="100"/>
    <n v="1"/>
    <n v="1250.74"/>
    <n v="1250.74"/>
    <n v="0"/>
    <n v="500.29600000000005"/>
    <x v="0"/>
  </r>
  <r>
    <s v="       110729"/>
    <s v="110729"/>
    <s v="       200475"/>
    <s v="Povećalo LED osvjetljenje"/>
    <x v="1"/>
    <s v="31.10.17"/>
    <s v="01.11.17"/>
    <n v="100"/>
    <n v="1"/>
    <n v="319"/>
    <n v="319"/>
    <n v="0"/>
    <n v="127.60000000000001"/>
    <x v="0"/>
  </r>
  <r>
    <s v="       110730"/>
    <s v="110730"/>
    <s v="       200474"/>
    <s v="Povećalo džepno"/>
    <x v="1"/>
    <s v="31.10.17"/>
    <s v="01.11.17"/>
    <n v="100"/>
    <n v="1"/>
    <n v="439"/>
    <n v="439"/>
    <n v="0"/>
    <n v="175.60000000000002"/>
    <x v="0"/>
  </r>
  <r>
    <s v="       110737"/>
    <s v="110737"/>
    <s v="       200348"/>
    <s v="Mobitel Samsung Galaxy A5"/>
    <x v="2"/>
    <s v="06.11.17"/>
    <s v="01.12.17"/>
    <n v="100"/>
    <n v="0"/>
    <n v="0"/>
    <n v="0"/>
    <n v="0"/>
    <n v="0"/>
    <x v="1"/>
  </r>
  <r>
    <s v="       110738"/>
    <s v="110738"/>
    <s v="       200348"/>
    <s v="Mobitel Samsung Galaxy A5"/>
    <x v="2"/>
    <s v="06.11.17"/>
    <s v="01.12.17"/>
    <n v="100"/>
    <n v="0"/>
    <n v="0"/>
    <n v="0"/>
    <n v="0"/>
    <n v="0"/>
    <x v="1"/>
  </r>
  <r>
    <s v="       110739"/>
    <s v="110739"/>
    <s v="       200372"/>
    <s v="Objektiv Canon EF-S"/>
    <x v="1"/>
    <s v="08.11.17"/>
    <s v="01.12.17"/>
    <n v="100"/>
    <n v="1"/>
    <n v="920"/>
    <n v="920"/>
    <n v="0"/>
    <n v="368"/>
    <x v="0"/>
  </r>
  <r>
    <s v="       110741"/>
    <s v="110741"/>
    <s v="       200260"/>
    <s v="Ladičar plastični"/>
    <x v="0"/>
    <s v="21.11.17"/>
    <s v="01.12.17"/>
    <n v="100"/>
    <n v="1"/>
    <n v="200"/>
    <n v="200"/>
    <n v="0"/>
    <n v="80"/>
    <x v="0"/>
  </r>
  <r>
    <s v="       110742"/>
    <s v="110742"/>
    <s v="       200260"/>
    <s v="Ladičar plastični"/>
    <x v="0"/>
    <s v="21.11.17"/>
    <s v="01.12.17"/>
    <n v="100"/>
    <n v="1"/>
    <n v="200"/>
    <n v="200"/>
    <n v="0"/>
    <n v="80"/>
    <x v="0"/>
  </r>
  <r>
    <s v="       110743"/>
    <s v="110743"/>
    <s v="       200260"/>
    <s v="Ladičar plastični"/>
    <x v="0"/>
    <s v="21.11.17"/>
    <s v="01.12.17"/>
    <n v="100"/>
    <n v="1"/>
    <n v="200"/>
    <n v="200"/>
    <n v="0"/>
    <n v="80"/>
    <x v="0"/>
  </r>
  <r>
    <s v="       110744"/>
    <s v="110744"/>
    <s v="       200260"/>
    <s v="Ladičar plastični"/>
    <x v="0"/>
    <s v="21.11.17"/>
    <s v="01.12.17"/>
    <n v="100"/>
    <n v="1"/>
    <n v="200"/>
    <n v="200"/>
    <n v="0"/>
    <n v="80"/>
    <x v="0"/>
  </r>
  <r>
    <s v="       110745"/>
    <s v="110745"/>
    <s v="       200260"/>
    <s v="Ladičar plastični"/>
    <x v="0"/>
    <s v="21.11.17"/>
    <s v="01.12.17"/>
    <n v="100"/>
    <n v="1"/>
    <n v="200"/>
    <n v="200"/>
    <n v="0"/>
    <n v="80"/>
    <x v="0"/>
  </r>
  <r>
    <s v="       110747"/>
    <s v="110747"/>
    <s v="       200597"/>
    <s v="Stativ za kameru Acebil i"/>
    <x v="2"/>
    <s v="19.11.17"/>
    <s v="01.12.17"/>
    <n v="100"/>
    <n v="1"/>
    <n v="2310"/>
    <n v="2310"/>
    <n v="0"/>
    <n v="924"/>
    <x v="0"/>
  </r>
  <r>
    <s v="       110748"/>
    <s v="110748"/>
    <s v="       200132"/>
    <s v="HDD externi 1TB"/>
    <x v="2"/>
    <s v="30.11.17"/>
    <s v="01.12.17"/>
    <n v="100"/>
    <n v="1"/>
    <n v="417.89"/>
    <n v="417.89"/>
    <n v="0"/>
    <n v="167.15600000000001"/>
    <x v="0"/>
  </r>
  <r>
    <s v="       110750"/>
    <s v="110750"/>
    <s v="       200661"/>
    <s v="USISAVAČ ROWENTA"/>
    <x v="1"/>
    <s v="20.11.17"/>
    <s v="01.12.17"/>
    <n v="100"/>
    <n v="1"/>
    <n v="762.17"/>
    <n v="762.17"/>
    <n v="0"/>
    <n v="304.86799999999999"/>
    <x v="0"/>
  </r>
  <r>
    <s v="       110751"/>
    <s v="110751"/>
    <s v="       200608"/>
    <s v="Šator Voyager green"/>
    <x v="1"/>
    <s v="18.11.17"/>
    <s v="01.12.17"/>
    <n v="100"/>
    <n v="1"/>
    <n v="1274.25"/>
    <n v="1274.25"/>
    <n v="0"/>
    <n v="509.70000000000005"/>
    <x v="0"/>
  </r>
  <r>
    <s v="       110754"/>
    <s v="110754"/>
    <s v="       200044"/>
    <s v="Disk eksterni 1 TB"/>
    <x v="1"/>
    <s v="06.12.17"/>
    <s v="01.01.18"/>
    <n v="100"/>
    <n v="1"/>
    <n v="469"/>
    <n v="469"/>
    <n v="0"/>
    <n v="187.60000000000002"/>
    <x v="0"/>
  </r>
  <r>
    <s v="       110756"/>
    <s v="110756"/>
    <s v="       200251"/>
    <s v="Kuhalo za vodu"/>
    <x v="1"/>
    <s v="29.10.17"/>
    <s v="01.11.17"/>
    <n v="100"/>
    <n v="1"/>
    <n v="159"/>
    <n v="159"/>
    <n v="0"/>
    <n v="63.6"/>
    <x v="0"/>
  </r>
  <r>
    <s v="       110762"/>
    <s v="110762"/>
    <s v="       200057"/>
    <s v="Dvogled"/>
    <x v="1"/>
    <s v="15.11.17"/>
    <s v="01.12.17"/>
    <n v="100"/>
    <n v="1"/>
    <n v="1350"/>
    <n v="1350"/>
    <n v="0"/>
    <n v="540"/>
    <x v="0"/>
  </r>
  <r>
    <s v="       110764"/>
    <s v="110764"/>
    <s v="       200499"/>
    <s v="Radijator uljni"/>
    <x v="1"/>
    <s v="24.11.17"/>
    <s v="01.12.17"/>
    <n v="100"/>
    <n v="1"/>
    <n v="385.43"/>
    <n v="385.43"/>
    <n v="0"/>
    <n v="154.17200000000003"/>
    <x v="0"/>
  </r>
  <r>
    <s v="       110765"/>
    <s v="110765"/>
    <s v="       200135"/>
    <s v="HDD externi 3,TB"/>
    <x v="2"/>
    <s v="12.12.17"/>
    <s v="01.01.18"/>
    <n v="100"/>
    <n v="1"/>
    <n v="825"/>
    <n v="825"/>
    <n v="0"/>
    <n v="330"/>
    <x v="0"/>
  </r>
  <r>
    <s v="       110780"/>
    <s v="110780"/>
    <s v="       200619"/>
    <s v="Tablet Samsung Galaxy"/>
    <x v="2"/>
    <s v="12.12.17"/>
    <s v="01.01.18"/>
    <n v="100"/>
    <n v="1"/>
    <n v="2336.88"/>
    <n v="2336.88"/>
    <n v="0"/>
    <n v="934.75200000000007"/>
    <x v="0"/>
  </r>
  <r>
    <s v="       110781"/>
    <s v="110781"/>
    <s v="       200536"/>
    <s v="Sito 200mm"/>
    <x v="1"/>
    <s v="18.12.17"/>
    <s v="01.01.18"/>
    <n v="100"/>
    <n v="1"/>
    <n v="643.75"/>
    <n v="643.75"/>
    <n v="0"/>
    <n v="257.5"/>
    <x v="0"/>
  </r>
  <r>
    <s v="       110782"/>
    <s v="110782"/>
    <s v="       200536"/>
    <s v="Sito 200mm"/>
    <x v="1"/>
    <s v="18.12.17"/>
    <s v="01.01.18"/>
    <n v="100"/>
    <n v="1"/>
    <n v="643.75"/>
    <n v="643.75"/>
    <n v="0"/>
    <n v="257.5"/>
    <x v="0"/>
  </r>
  <r>
    <s v="       110784"/>
    <s v="110784"/>
    <s v="       200591"/>
    <s v="Stalak za sonde"/>
    <x v="1"/>
    <s v="19.12.17"/>
    <s v="01.01.18"/>
    <n v="100"/>
    <n v="1"/>
    <n v="1265.94"/>
    <n v="1265.94"/>
    <n v="0"/>
    <n v="506.37600000000003"/>
    <x v="0"/>
  </r>
  <r>
    <s v="       110785"/>
    <s v="110785"/>
    <s v="       200444"/>
    <s v="Ploča magnetna 120x180"/>
    <x v="1"/>
    <s v="13.12.17"/>
    <s v="01.01.18"/>
    <n v="100"/>
    <n v="1"/>
    <n v="1482.5"/>
    <n v="1482.5"/>
    <n v="0"/>
    <n v="593"/>
    <x v="0"/>
  </r>
  <r>
    <s v="       110787"/>
    <s v="110787"/>
    <s v="       200458"/>
    <s v="Pokazivač laserski"/>
    <x v="1"/>
    <s v="07.12.17"/>
    <s v="01.01.18"/>
    <n v="100"/>
    <n v="1"/>
    <n v="125"/>
    <n v="125"/>
    <n v="0"/>
    <n v="50"/>
    <x v="0"/>
  </r>
  <r>
    <s v="       110788"/>
    <s v="110788"/>
    <s v="       200458"/>
    <s v="Pokazivač laserski"/>
    <x v="1"/>
    <s v="07.12.17"/>
    <s v="01.01.18"/>
    <n v="100"/>
    <n v="1"/>
    <n v="125"/>
    <n v="125"/>
    <n v="0"/>
    <n v="50"/>
    <x v="0"/>
  </r>
  <r>
    <s v="       110789"/>
    <s v="110789"/>
    <s v="       200363"/>
    <s v="Multimetar Digitalni UT39"/>
    <x v="1"/>
    <s v="22.09.17"/>
    <s v="01.10.17"/>
    <n v="100"/>
    <n v="1"/>
    <n v="149"/>
    <n v="149"/>
    <n v="0"/>
    <n v="59.6"/>
    <x v="0"/>
  </r>
  <r>
    <s v="       110790"/>
    <s v="110790"/>
    <s v="       200268"/>
    <s v="Lemna stanica sa temp. ko"/>
    <x v="1"/>
    <s v="22.09.17"/>
    <s v="01.10.17"/>
    <n v="100"/>
    <n v="1"/>
    <n v="149"/>
    <n v="149"/>
    <n v="0"/>
    <n v="59.6"/>
    <x v="0"/>
  </r>
  <r>
    <s v="       110791"/>
    <s v="110791"/>
    <s v="       200679"/>
    <s v="Višenamjenski alat Dremel"/>
    <x v="1"/>
    <s v="22.09.17"/>
    <s v="01.10.17"/>
    <n v="100"/>
    <n v="1"/>
    <n v="669.9"/>
    <n v="669.9"/>
    <n v="0"/>
    <n v="267.95999999999998"/>
    <x v="0"/>
  </r>
  <r>
    <s v="       110792"/>
    <s v="110792"/>
    <s v="       200267"/>
    <s v="Lemna stanica AP2"/>
    <x v="1"/>
    <s v="22.08.17"/>
    <s v="01.09.17"/>
    <n v="100"/>
    <n v="1"/>
    <n v="150.4"/>
    <n v="150.4"/>
    <n v="0"/>
    <n v="60.160000000000004"/>
    <x v="0"/>
  </r>
  <r>
    <s v="       110793"/>
    <s v="110793"/>
    <s v="       200649"/>
    <s v="Uređaj za orjentaciju i s"/>
    <x v="1"/>
    <s v="06.12.17"/>
    <s v="01.01.18"/>
    <n v="100"/>
    <n v="1"/>
    <n v="322.93"/>
    <n v="322.93"/>
    <n v="0"/>
    <n v="129.172"/>
    <x v="0"/>
  </r>
  <r>
    <s v="       110795"/>
    <s v="110795"/>
    <s v="       200326"/>
    <s v="Mjerni modul za RPI"/>
    <x v="1"/>
    <s v="08.12.17"/>
    <s v="01.01.18"/>
    <n v="100"/>
    <n v="1"/>
    <n v="275.53000000000003"/>
    <n v="275.53000000000003"/>
    <n v="0"/>
    <n v="110.21200000000002"/>
    <x v="0"/>
  </r>
  <r>
    <s v="       110804"/>
    <s v="110804"/>
    <s v="       200138"/>
    <s v="HDD externi Maxtor M3"/>
    <x v="2"/>
    <s v="13.12.17"/>
    <s v="01.01.18"/>
    <n v="100"/>
    <n v="1"/>
    <n v="522.36"/>
    <n v="522.36"/>
    <n v="0"/>
    <n v="208.94400000000002"/>
    <x v="0"/>
  </r>
  <r>
    <s v="       110805"/>
    <s v="110805"/>
    <s v="       200138"/>
    <s v="HDD externi Maxtor M3"/>
    <x v="2"/>
    <s v="13.12.17"/>
    <s v="01.01.18"/>
    <n v="100"/>
    <n v="1"/>
    <n v="522.36"/>
    <n v="522.36"/>
    <n v="0"/>
    <n v="208.94400000000002"/>
    <x v="0"/>
  </r>
  <r>
    <s v="       110813"/>
    <s v="110813"/>
    <s v="       200183"/>
    <s v="Kalibracijska kupka za se"/>
    <x v="1"/>
    <s v="17.01.18"/>
    <s v="01.02.18"/>
    <n v="100"/>
    <n v="1"/>
    <n v="1198.82"/>
    <n v="1198.82"/>
    <n v="0"/>
    <n v="479.52800000000002"/>
    <x v="0"/>
  </r>
  <r>
    <s v="       110814"/>
    <s v="110814"/>
    <s v="       200625"/>
    <s v="Termoizolacijska posuda"/>
    <x v="1"/>
    <s v="17.01.18"/>
    <s v="01.02.18"/>
    <n v="100"/>
    <n v="1"/>
    <n v="236.37"/>
    <n v="236.37"/>
    <n v="0"/>
    <n v="94.548000000000002"/>
    <x v="0"/>
  </r>
  <r>
    <s v="       110817"/>
    <s v="110817"/>
    <s v="       200227"/>
    <s v="Kolica Wellington"/>
    <x v="1"/>
    <s v="14.02.18"/>
    <s v="01.03.18"/>
    <n v="100"/>
    <n v="1"/>
    <n v="2111.94"/>
    <n v="2111.94"/>
    <n v="0"/>
    <n v="844.77600000000007"/>
    <x v="0"/>
  </r>
  <r>
    <s v="       110818"/>
    <s v="110818"/>
    <s v="       200532"/>
    <s v="Sito 200mm-0.063mm"/>
    <x v="1"/>
    <s v="30.01.18"/>
    <s v="01.02.18"/>
    <n v="100"/>
    <n v="1"/>
    <n v="836.63"/>
    <n v="836.63"/>
    <n v="0"/>
    <n v="334.65200000000004"/>
    <x v="0"/>
  </r>
  <r>
    <s v="       110819"/>
    <s v="110819"/>
    <s v="       200533"/>
    <s v="Sito 200mm-0.125mm"/>
    <x v="1"/>
    <s v="30.01.18"/>
    <s v="01.02.18"/>
    <n v="100"/>
    <n v="1"/>
    <n v="776"/>
    <n v="776"/>
    <n v="0"/>
    <n v="310.40000000000003"/>
    <x v="0"/>
  </r>
  <r>
    <s v="       110820"/>
    <s v="110820"/>
    <s v="       200534"/>
    <s v="Sito 200mm-0.160mm"/>
    <x v="1"/>
    <s v="30.01.18"/>
    <s v="01.02.18"/>
    <n v="100"/>
    <n v="1"/>
    <n v="776"/>
    <n v="776"/>
    <n v="0"/>
    <n v="310.40000000000003"/>
    <x v="0"/>
  </r>
  <r>
    <s v="       110821"/>
    <s v="110821"/>
    <s v="       200535"/>
    <s v="Sito 200mm-0.630mm"/>
    <x v="1"/>
    <s v="30.01.18"/>
    <s v="01.02.18"/>
    <n v="100"/>
    <n v="1"/>
    <n v="776"/>
    <n v="776"/>
    <n v="0"/>
    <n v="310.40000000000003"/>
    <x v="0"/>
  </r>
  <r>
    <s v="       110822"/>
    <s v="110822"/>
    <s v="       200051"/>
    <s v="Dno200mm za mokro sijanje"/>
    <x v="1"/>
    <s v="30.01.18"/>
    <s v="01.02.18"/>
    <n v="100"/>
    <n v="1"/>
    <n v="739.63"/>
    <n v="739.63"/>
    <n v="0"/>
    <n v="295.85200000000003"/>
    <x v="0"/>
  </r>
  <r>
    <s v="       110823"/>
    <s v="110823"/>
    <s v="       200377"/>
    <s v="Ormarić za prvu pomoć"/>
    <x v="0"/>
    <s v="19.02.18"/>
    <s v="01.03.18"/>
    <n v="100"/>
    <n v="1"/>
    <n v="175.09"/>
    <n v="175.09"/>
    <n v="0"/>
    <n v="70.036000000000001"/>
    <x v="0"/>
  </r>
  <r>
    <s v="       110824"/>
    <s v="110824"/>
    <s v="       200377"/>
    <s v="Ormarić za prvu pomoć"/>
    <x v="0"/>
    <s v="19.02.18"/>
    <s v="01.03.18"/>
    <n v="100"/>
    <n v="1"/>
    <n v="175.09"/>
    <n v="175.09"/>
    <n v="0"/>
    <n v="70.036000000000001"/>
    <x v="0"/>
  </r>
  <r>
    <s v="       110825"/>
    <s v="110825"/>
    <s v="       200377"/>
    <s v="Ormarić za prvu pomoć"/>
    <x v="0"/>
    <s v="19.02.18"/>
    <s v="01.03.18"/>
    <n v="100"/>
    <n v="1"/>
    <n v="175.09"/>
    <n v="175.09"/>
    <n v="0"/>
    <n v="70.036000000000001"/>
    <x v="0"/>
  </r>
  <r>
    <s v="       110826"/>
    <s v="110826"/>
    <s v="       200377"/>
    <s v="Ormarić za prvu pomoć"/>
    <x v="0"/>
    <s v="19.02.18"/>
    <s v="01.03.18"/>
    <n v="100"/>
    <n v="1"/>
    <n v="175.09"/>
    <n v="175.09"/>
    <n v="0"/>
    <n v="70.036000000000001"/>
    <x v="0"/>
  </r>
  <r>
    <s v="       110827"/>
    <s v="110827"/>
    <s v="       200430"/>
    <s v="Pećnica mikrovalna Gorenj"/>
    <x v="1"/>
    <s v="16.02.18"/>
    <s v="01.03.18"/>
    <n v="100"/>
    <n v="1"/>
    <n v="434.6"/>
    <n v="434.6"/>
    <n v="0"/>
    <n v="173.84000000000003"/>
    <x v="0"/>
  </r>
  <r>
    <s v="       110828"/>
    <s v="110828"/>
    <s v="       200520"/>
    <s v="Scanmarker air"/>
    <x v="2"/>
    <s v="02.02.18"/>
    <s v="01.03.18"/>
    <n v="100"/>
    <n v="1"/>
    <n v="792.83"/>
    <n v="792.83"/>
    <n v="0"/>
    <n v="317.13200000000006"/>
    <x v="0"/>
  </r>
  <r>
    <s v="       110829"/>
    <s v="110829"/>
    <s v="       200520"/>
    <s v="Scanmarker air"/>
    <x v="2"/>
    <s v="18.01.18"/>
    <s v="01.02.18"/>
    <n v="100"/>
    <n v="1"/>
    <n v="798.89"/>
    <n v="798.89"/>
    <n v="0"/>
    <n v="319.55600000000004"/>
    <x v="0"/>
  </r>
  <r>
    <s v="       110831"/>
    <s v="110831"/>
    <s v="       200020"/>
    <s v="Bušilica Makita"/>
    <x v="1"/>
    <s v="16.02.18"/>
    <s v="01.03.18"/>
    <n v="100"/>
    <n v="1"/>
    <n v="1057.96"/>
    <n v="1057.96"/>
    <n v="0"/>
    <n v="423.18400000000003"/>
    <x v="0"/>
  </r>
  <r>
    <s v="       110835"/>
    <s v="110835"/>
    <s v="       200454"/>
    <s v="Ploča za kuhanje EKS"/>
    <x v="1"/>
    <s v="27.02.18"/>
    <s v="01.03.18"/>
    <n v="100"/>
    <n v="1"/>
    <n v="279.18"/>
    <n v="279.18"/>
    <n v="0"/>
    <n v="111.67200000000001"/>
    <x v="0"/>
  </r>
  <r>
    <s v="       110836"/>
    <s v="110836"/>
    <s v="       200454"/>
    <s v="Ploča za kuhanje EKS"/>
    <x v="1"/>
    <s v="27.02.18"/>
    <s v="01.03.18"/>
    <n v="100"/>
    <n v="1"/>
    <n v="279.17"/>
    <n v="279.18"/>
    <n v="-0.01"/>
    <n v="111.66800000000001"/>
    <x v="0"/>
  </r>
  <r>
    <s v="       110837"/>
    <s v="110837"/>
    <s v="       200488"/>
    <s v="Pristupna točka bežična"/>
    <x v="1"/>
    <s v="28.03.18"/>
    <s v="01.04.18"/>
    <n v="100"/>
    <n v="1"/>
    <n v="500"/>
    <n v="500"/>
    <n v="0"/>
    <n v="200"/>
    <x v="0"/>
  </r>
  <r>
    <s v="       110838"/>
    <s v="110838"/>
    <s v="       200488"/>
    <s v="Pristupna točka bežična"/>
    <x v="1"/>
    <s v="28.03.18"/>
    <s v="01.04.18"/>
    <n v="100"/>
    <n v="1"/>
    <n v="500"/>
    <n v="500"/>
    <n v="0"/>
    <n v="200"/>
    <x v="0"/>
  </r>
  <r>
    <s v="       110845"/>
    <s v="110845"/>
    <s v="       200049"/>
    <s v="Dizalica 2T"/>
    <x v="1"/>
    <s v="19.02.18"/>
    <s v="01.03.18"/>
    <n v="100"/>
    <n v="1"/>
    <n v="783.2"/>
    <n v="783.2"/>
    <n v="0"/>
    <n v="313.28000000000003"/>
    <x v="0"/>
  </r>
  <r>
    <s v="       110846"/>
    <s v="110846"/>
    <s v="       200132"/>
    <s v="HDD externi 1TB"/>
    <x v="2"/>
    <s v="19.03.18"/>
    <s v="01.04.18"/>
    <n v="100"/>
    <n v="1"/>
    <n v="477.06"/>
    <n v="477.06"/>
    <n v="0"/>
    <n v="190.82400000000001"/>
    <x v="0"/>
  </r>
  <r>
    <s v="       110860"/>
    <s v="110860"/>
    <s v="       200317"/>
    <s v="Mjerač protoka vode (dd/K"/>
    <x v="1"/>
    <s v="26.02.18"/>
    <s v="01.03.18"/>
    <n v="100"/>
    <n v="1"/>
    <n v="179.9"/>
    <n v="179.9"/>
    <n v="0"/>
    <n v="71.960000000000008"/>
    <x v="0"/>
  </r>
  <r>
    <s v="       110861"/>
    <s v="110861"/>
    <s v="       200317"/>
    <s v="Mjerač protoka vode (dd/K"/>
    <x v="1"/>
    <s v="26.02.18"/>
    <s v="01.03.18"/>
    <n v="100"/>
    <n v="1"/>
    <n v="179.9"/>
    <n v="179.9"/>
    <n v="0"/>
    <n v="71.960000000000008"/>
    <x v="0"/>
  </r>
  <r>
    <s v="       110862"/>
    <s v="110862"/>
    <s v="       200018"/>
    <s v="Bušilica akumulatorska"/>
    <x v="1"/>
    <s v="09.04.18"/>
    <s v="01.05.18"/>
    <n v="100"/>
    <n v="1"/>
    <n v="699"/>
    <n v="699"/>
    <n v="0"/>
    <n v="279.60000000000002"/>
    <x v="0"/>
  </r>
  <r>
    <s v="       110863"/>
    <s v="110863"/>
    <s v="       200031"/>
    <s v="Čistać prozora Karcher"/>
    <x v="1"/>
    <s v="06.04.18"/>
    <s v="01.05.18"/>
    <n v="100"/>
    <n v="1"/>
    <n v="499.72"/>
    <n v="499.72"/>
    <n v="0"/>
    <n v="199.88800000000003"/>
    <x v="0"/>
  </r>
  <r>
    <s v="       110867"/>
    <s v="110867"/>
    <s v="       200487"/>
    <s v="Pristupna točka"/>
    <x v="1"/>
    <s v="10.04.18"/>
    <s v="01.05.18"/>
    <n v="100"/>
    <n v="1"/>
    <n v="2581.64"/>
    <n v="2581.64"/>
    <n v="0"/>
    <n v="1032.6559999999999"/>
    <x v="0"/>
  </r>
  <r>
    <s v="       110874"/>
    <s v="110874"/>
    <s v="       200655"/>
    <s v="USB punjač mobilni"/>
    <x v="2"/>
    <s v="10.04.18"/>
    <s v="01.05.18"/>
    <n v="100"/>
    <n v="1"/>
    <n v="530.34"/>
    <n v="530.34"/>
    <n v="0"/>
    <n v="212.13600000000002"/>
    <x v="0"/>
  </r>
  <r>
    <s v="       110875"/>
    <s v="110875"/>
    <s v="       200655"/>
    <s v="USB punjač mobilni"/>
    <x v="2"/>
    <s v="10.04.18"/>
    <s v="01.05.18"/>
    <n v="100"/>
    <n v="1"/>
    <n v="530.34"/>
    <n v="530.34"/>
    <n v="0"/>
    <n v="212.13600000000002"/>
    <x v="0"/>
  </r>
  <r>
    <s v="       110876"/>
    <s v="110876"/>
    <s v="       200655"/>
    <s v="USB punjač mobilni"/>
    <x v="2"/>
    <s v="10.04.18"/>
    <s v="01.05.18"/>
    <n v="100"/>
    <n v="1"/>
    <n v="530.34"/>
    <n v="530.34"/>
    <n v="0"/>
    <n v="212.13600000000002"/>
    <x v="0"/>
  </r>
  <r>
    <s v="       110877"/>
    <s v="110877"/>
    <s v="       200655"/>
    <s v="USB punjač mobilni"/>
    <x v="2"/>
    <s v="10.04.18"/>
    <s v="01.05.18"/>
    <n v="100"/>
    <n v="1"/>
    <n v="530.34"/>
    <n v="530.32000000000005"/>
    <n v="0.02"/>
    <n v="212.13600000000002"/>
    <x v="0"/>
  </r>
  <r>
    <s v="       110884"/>
    <s v="110884"/>
    <s v="       200132"/>
    <s v="HDD externi 1TB"/>
    <x v="2"/>
    <s v="28.04.18"/>
    <s v="01.05.18"/>
    <n v="100"/>
    <n v="1"/>
    <n v="521.63"/>
    <n v="521.63"/>
    <n v="0"/>
    <n v="208.65200000000002"/>
    <x v="0"/>
  </r>
  <r>
    <s v="       110885"/>
    <s v="110885"/>
    <s v="       200132"/>
    <s v="HDD externi 1TB"/>
    <x v="2"/>
    <s v="26.04.18"/>
    <s v="01.05.18"/>
    <n v="100"/>
    <n v="1"/>
    <n v="600.52"/>
    <n v="600.52"/>
    <n v="0"/>
    <n v="240.208"/>
    <x v="0"/>
  </r>
  <r>
    <s v="       110890"/>
    <s v="110890"/>
    <s v="       200360"/>
    <s v="Multimetar analogni MI704"/>
    <x v="1"/>
    <s v="13.04.18"/>
    <s v="01.05.18"/>
    <n v="100"/>
    <n v="1"/>
    <n v="2061.25"/>
    <n v="2061.25"/>
    <n v="0"/>
    <n v="824.5"/>
    <x v="0"/>
  </r>
  <r>
    <s v="       110896"/>
    <s v="110896"/>
    <s v="       200361"/>
    <s v="Multimetar digitalni"/>
    <x v="1"/>
    <s v="21.05.18"/>
    <s v="01.06.18"/>
    <n v="100"/>
    <n v="1"/>
    <n v="159.4"/>
    <n v="159.4"/>
    <n v="0"/>
    <n v="63.760000000000005"/>
    <x v="0"/>
  </r>
  <r>
    <s v="       110897"/>
    <s v="110897"/>
    <s v="       200194"/>
    <s v="Kamera Web LogitechC270"/>
    <x v="2"/>
    <s v="24.05.18"/>
    <s v="01.06.18"/>
    <n v="100"/>
    <n v="1"/>
    <n v="248.75"/>
    <n v="248.75"/>
    <n v="0"/>
    <n v="99.5"/>
    <x v="0"/>
  </r>
  <r>
    <s v="       110898"/>
    <s v="110898"/>
    <s v="       200194"/>
    <s v="Kamera Web LogitechC270"/>
    <x v="2"/>
    <s v="24.05.18"/>
    <s v="01.06.18"/>
    <n v="100"/>
    <n v="1"/>
    <n v="248.75"/>
    <n v="248.75"/>
    <n v="0"/>
    <n v="99.5"/>
    <x v="0"/>
  </r>
  <r>
    <s v="       110901"/>
    <s v="110901"/>
    <s v="       200140"/>
    <s v="HDD externi2TB Toshiba"/>
    <x v="2"/>
    <s v="07.06.18"/>
    <s v="01.07.18"/>
    <n v="100"/>
    <n v="1"/>
    <n v="718.75"/>
    <n v="718.75"/>
    <n v="0"/>
    <n v="287.5"/>
    <x v="0"/>
  </r>
  <r>
    <s v="       110902"/>
    <s v="110902"/>
    <s v="       200140"/>
    <s v="HDD externi2TB Toshiba"/>
    <x v="2"/>
    <s v="07.06.18"/>
    <s v="01.07.18"/>
    <n v="100"/>
    <n v="1"/>
    <n v="718.75"/>
    <n v="718.75"/>
    <n v="0"/>
    <n v="287.5"/>
    <x v="0"/>
  </r>
  <r>
    <s v="       110904"/>
    <s v="110904"/>
    <s v="       200010"/>
    <s v="Audiouređ.za korigiranje"/>
    <x v="1"/>
    <s v="22.05.18"/>
    <s v="01.06.18"/>
    <n v="100"/>
    <n v="1"/>
    <n v="1824.95"/>
    <n v="1824.95"/>
    <n v="0"/>
    <n v="729.98"/>
    <x v="0"/>
  </r>
  <r>
    <s v="       110905"/>
    <s v="110905"/>
    <s v="       200529"/>
    <s v="Simulator za snimanje"/>
    <x v="1"/>
    <s v="13.06.18"/>
    <s v="01.07.18"/>
    <n v="100"/>
    <n v="1"/>
    <n v="1956.43"/>
    <n v="1956.43"/>
    <n v="0"/>
    <n v="782.57200000000012"/>
    <x v="0"/>
  </r>
  <r>
    <s v="       110906"/>
    <s v="110906"/>
    <s v="       200188"/>
    <s v="Kamera GoPro Hero6"/>
    <x v="2"/>
    <s v="13.04.18"/>
    <s v="01.05.18"/>
    <n v="100"/>
    <n v="1"/>
    <n v="3067.84"/>
    <n v="3067.84"/>
    <n v="0"/>
    <n v="1227.1360000000002"/>
    <x v="0"/>
  </r>
  <r>
    <s v="       110911"/>
    <s v="110911"/>
    <s v="       200193"/>
    <s v="Kamera Web Logitech"/>
    <x v="2"/>
    <s v="17.07.18"/>
    <s v="01.08.18"/>
    <n v="100"/>
    <n v="1"/>
    <n v="629"/>
    <n v="629"/>
    <n v="0"/>
    <n v="251.60000000000002"/>
    <x v="0"/>
  </r>
  <r>
    <s v="       110912"/>
    <s v="110912"/>
    <s v="       200349"/>
    <s v="Mobitel Samsung Galaxy A8"/>
    <x v="2"/>
    <s v="19.07.18"/>
    <s v="01.08.18"/>
    <n v="100"/>
    <n v="1"/>
    <n v="2699"/>
    <n v="2699"/>
    <n v="0"/>
    <n v="1079.6000000000001"/>
    <x v="0"/>
  </r>
  <r>
    <s v="       110914"/>
    <s v="110914"/>
    <s v="       200033"/>
    <s v="Čitač ID kartica"/>
    <x v="2"/>
    <s v="19.08.18"/>
    <s v="01.09.18"/>
    <n v="100"/>
    <n v="1"/>
    <n v="960"/>
    <n v="960"/>
    <n v="0"/>
    <n v="384"/>
    <x v="0"/>
  </r>
  <r>
    <s v="       110915"/>
    <s v="110915"/>
    <s v="       200033"/>
    <s v="Čitač ID kartica"/>
    <x v="2"/>
    <s v="19.08.18"/>
    <s v="01.09.18"/>
    <n v="100"/>
    <n v="1"/>
    <n v="960"/>
    <n v="960"/>
    <n v="0"/>
    <n v="384"/>
    <x v="0"/>
  </r>
  <r>
    <s v="       110916"/>
    <s v="110916"/>
    <s v="       200343"/>
    <s v="Mobitel Motorola E4"/>
    <x v="2"/>
    <s v="23.07.18"/>
    <s v="01.08.18"/>
    <n v="100"/>
    <n v="1"/>
    <n v="1"/>
    <n v="1"/>
    <n v="0"/>
    <n v="0.4"/>
    <x v="0"/>
  </r>
  <r>
    <s v="       110917"/>
    <s v="110917"/>
    <s v="       200266"/>
    <s v="Lemilica turbo"/>
    <x v="1"/>
    <s v="21.06.18"/>
    <s v="01.07.18"/>
    <n v="100"/>
    <n v="1"/>
    <n v="559.91999999999996"/>
    <n v="559.91999999999996"/>
    <n v="0"/>
    <n v="223.96799999999999"/>
    <x v="0"/>
  </r>
  <r>
    <s v="       110940"/>
    <s v="110940"/>
    <s v="       200445"/>
    <s v="Ploča magnetna 700x1030"/>
    <x v="1"/>
    <s v="07.09.18"/>
    <s v="01.10.18"/>
    <n v="100"/>
    <n v="1"/>
    <n v="618.15"/>
    <n v="618.15"/>
    <n v="0"/>
    <n v="247.26"/>
    <x v="0"/>
  </r>
  <r>
    <s v="       110947"/>
    <s v="110947"/>
    <s v="       200677"/>
    <s v="Ventilator VIVAX"/>
    <x v="1"/>
    <s v="18.08.18"/>
    <s v="01.09.18"/>
    <n v="100"/>
    <n v="1"/>
    <n v="494.99"/>
    <n v="494.99"/>
    <n v="0"/>
    <n v="197.99600000000001"/>
    <x v="0"/>
  </r>
  <r>
    <s v="       110948"/>
    <s v="110948"/>
    <s v="       200226"/>
    <s v="KOLICA TRANSPORTNA"/>
    <x v="1"/>
    <s v="05.09.18"/>
    <s v="01.10.18"/>
    <n v="100"/>
    <n v="1"/>
    <n v="199.9"/>
    <n v="199.9"/>
    <n v="0"/>
    <n v="79.960000000000008"/>
    <x v="0"/>
  </r>
  <r>
    <s v="       110950"/>
    <s v="110950"/>
    <s v="       200132"/>
    <s v="HDD externi 1TB"/>
    <x v="2"/>
    <s v="12.10.18"/>
    <s v="01.11.18"/>
    <n v="100"/>
    <n v="1"/>
    <n v="487"/>
    <n v="487"/>
    <n v="0"/>
    <n v="194.8"/>
    <x v="0"/>
  </r>
  <r>
    <s v="       110954"/>
    <s v="110954"/>
    <s v="       200350"/>
    <s v="Mobitel Samsung Galaxy J6"/>
    <x v="2"/>
    <s v="05.09.18"/>
    <s v="01.10.18"/>
    <n v="100"/>
    <n v="1"/>
    <n v="595.06000000000006"/>
    <n v="595.06000000000006"/>
    <n v="0"/>
    <n v="238.02400000000003"/>
    <x v="0"/>
  </r>
  <r>
    <s v="       110961"/>
    <s v="110961"/>
    <s v="       200171"/>
    <s v="Instrument Davis"/>
    <x v="1"/>
    <s v="29.10.18"/>
    <s v="01.11.18"/>
    <n v="100"/>
    <n v="1"/>
    <n v="363.04"/>
    <n v="363.04"/>
    <n v="0"/>
    <n v="145.21600000000001"/>
    <x v="0"/>
  </r>
  <r>
    <s v="       110964"/>
    <s v="110964"/>
    <s v="       200487"/>
    <s v="Pristupna točka"/>
    <x v="1"/>
    <s v="30.10.18"/>
    <s v="01.11.18"/>
    <n v="100"/>
    <n v="1"/>
    <n v="2550.2400000000002"/>
    <n v="2550.25"/>
    <n v="-0.01"/>
    <n v="1020.0960000000001"/>
    <x v="0"/>
  </r>
  <r>
    <s v="       110968"/>
    <s v="110968"/>
    <s v="       200014"/>
    <s v="Brusilica kutna Bosch"/>
    <x v="1"/>
    <s v="30.10.18"/>
    <s v="01.11.18"/>
    <n v="100"/>
    <n v="1"/>
    <n v="623.03"/>
    <n v="623.03"/>
    <n v="0"/>
    <n v="249.21199999999999"/>
    <x v="0"/>
  </r>
  <r>
    <s v="       110971"/>
    <s v="110971"/>
    <s v="       200687"/>
    <s v="WD externi 1TB"/>
    <x v="1"/>
    <s v="11.10.18"/>
    <s v="01.11.18"/>
    <n v="100"/>
    <n v="1"/>
    <n v="474"/>
    <n v="474"/>
    <n v="0"/>
    <n v="189.60000000000002"/>
    <x v="0"/>
  </r>
  <r>
    <s v="       110973"/>
    <s v="110973"/>
    <s v="       200485"/>
    <s v="Prezenter Logitech"/>
    <x v="1"/>
    <s v="29.11.18"/>
    <s v="01.12.18"/>
    <n v="100"/>
    <n v="1"/>
    <n v="317.63"/>
    <n v="317.63"/>
    <n v="0"/>
    <n v="127.05200000000001"/>
    <x v="0"/>
  </r>
  <r>
    <s v="       110975"/>
    <s v="110975"/>
    <s v="       200163"/>
    <s v="HDFD externi 2TB"/>
    <x v="1"/>
    <s v="04.12.18"/>
    <s v="01.01.19"/>
    <n v="100"/>
    <n v="1"/>
    <n v="668.75"/>
    <n v="668.75"/>
    <n v="0"/>
    <n v="267.5"/>
    <x v="0"/>
  </r>
  <r>
    <s v="       110983"/>
    <s v="110983"/>
    <s v="       200137"/>
    <s v="HDD externi 6TB"/>
    <x v="2"/>
    <s v="13.12.18"/>
    <s v="01.01.19"/>
    <n v="100"/>
    <n v="1"/>
    <n v="1082.04"/>
    <n v="1082.04"/>
    <n v="0"/>
    <n v="432.81600000000003"/>
    <x v="0"/>
  </r>
  <r>
    <s v="       110984"/>
    <s v="110984"/>
    <s v="       200137"/>
    <s v="HDD externi 6TB"/>
    <x v="2"/>
    <s v="13.12.18"/>
    <s v="01.01.19"/>
    <n v="100"/>
    <n v="1"/>
    <n v="1082.04"/>
    <n v="1082.04"/>
    <n v="0"/>
    <n v="432.81600000000003"/>
    <x v="0"/>
  </r>
  <r>
    <s v="       110985"/>
    <s v="110985"/>
    <s v="       200132"/>
    <s v="HDD externi 1TB"/>
    <x v="2"/>
    <s v="12.12.18"/>
    <s v="01.01.19"/>
    <n v="100"/>
    <n v="1"/>
    <n v="418.94"/>
    <n v="418.94"/>
    <n v="0"/>
    <n v="167.57600000000002"/>
    <x v="0"/>
  </r>
  <r>
    <s v="       110987"/>
    <s v="110987"/>
    <s v="       200132"/>
    <s v="HDD externi 1TB"/>
    <x v="2"/>
    <s v="19.12.18"/>
    <s v="01.01.19"/>
    <n v="100"/>
    <n v="1"/>
    <n v="555.63"/>
    <n v="555.63"/>
    <n v="0"/>
    <n v="222.25200000000001"/>
    <x v="0"/>
  </r>
  <r>
    <s v="       110990"/>
    <s v="110990"/>
    <s v="       200307"/>
    <s v="Mikrofon (boudary)"/>
    <x v="1"/>
    <s v="11.12.18"/>
    <s v="01.01.19"/>
    <n v="100"/>
    <n v="1"/>
    <n v="1148.78"/>
    <n v="1148.78"/>
    <n v="0"/>
    <n v="459.512"/>
    <x v="0"/>
  </r>
  <r>
    <s v="       110995"/>
    <s v="110995"/>
    <s v="       200134"/>
    <s v="HDD externi 2TB"/>
    <x v="2"/>
    <s v="21.12.18"/>
    <s v="01.01.19"/>
    <n v="100"/>
    <n v="1"/>
    <n v="644.99"/>
    <n v="644.99"/>
    <n v="0"/>
    <n v="257.99600000000004"/>
    <x v="0"/>
  </r>
  <r>
    <s v="       110996"/>
    <s v="110996"/>
    <s v="       200134"/>
    <s v="HDD externi 2TB"/>
    <x v="2"/>
    <s v="21.12.18"/>
    <s v="01.01.19"/>
    <n v="100"/>
    <n v="1"/>
    <n v="644.99"/>
    <n v="644.99"/>
    <n v="0"/>
    <n v="257.99600000000004"/>
    <x v="0"/>
  </r>
  <r>
    <s v="       110997"/>
    <s v="110997"/>
    <s v="       200136"/>
    <s v="HDD externi 4TB"/>
    <x v="2"/>
    <s v="21.12.18"/>
    <s v="01.01.19"/>
    <n v="100"/>
    <n v="1"/>
    <n v="1090.99"/>
    <n v="1090.99"/>
    <n v="0"/>
    <n v="436.39600000000002"/>
    <x v="0"/>
  </r>
  <r>
    <s v="       110999"/>
    <s v="110999"/>
    <s v="       200167"/>
    <s v="Hladnjak prijenosni za uz"/>
    <x v="1"/>
    <s v="05.12.18"/>
    <s v="01.01.19"/>
    <n v="100"/>
    <n v="1"/>
    <n v="899.95"/>
    <n v="899.95"/>
    <n v="0"/>
    <n v="359.98"/>
    <x v="0"/>
  </r>
  <r>
    <s v="       111005"/>
    <s v="111005"/>
    <s v="       200299"/>
    <s v="Magnetni stalak 80kg"/>
    <x v="1"/>
    <s v="23.07.18"/>
    <s v="01.08.18"/>
    <n v="100"/>
    <n v="1"/>
    <n v="588.38"/>
    <n v="588.38"/>
    <n v="0"/>
    <n v="235.352"/>
    <x v="0"/>
  </r>
  <r>
    <s v="       111006"/>
    <s v="111006"/>
    <s v="       200299"/>
    <s v="Magnetni stalak 80kg"/>
    <x v="1"/>
    <s v="23.07.18"/>
    <s v="01.08.18"/>
    <n v="100"/>
    <n v="1"/>
    <n v="612"/>
    <n v="612"/>
    <n v="0"/>
    <n v="244.8"/>
    <x v="0"/>
  </r>
  <r>
    <s v="       111014"/>
    <s v="111014"/>
    <s v="       200349"/>
    <s v="Mobitel Samsung Galaxy A8"/>
    <x v="2"/>
    <s v="17.01.19"/>
    <s v="01.02.19"/>
    <n v="100"/>
    <n v="1"/>
    <n v="1799"/>
    <n v="1799"/>
    <n v="0"/>
    <n v="719.6"/>
    <x v="0"/>
  </r>
  <r>
    <s v="       111019"/>
    <s v="111019"/>
    <s v="       200335"/>
    <s v="Mobitel Huawei P20"/>
    <x v="2"/>
    <s v="31.01.19"/>
    <s v="01.02.19"/>
    <n v="100"/>
    <n v="1"/>
    <n v="2299"/>
    <n v="2299"/>
    <n v="0"/>
    <n v="919.6"/>
    <x v="0"/>
  </r>
  <r>
    <s v="       111021"/>
    <s v="111021"/>
    <s v="       200613"/>
    <s v="Štambilj u automatu 4912"/>
    <x v="1"/>
    <s v="15.01.19"/>
    <s v="01.02.19"/>
    <n v="100"/>
    <n v="1"/>
    <n v="150"/>
    <n v="150"/>
    <n v="0"/>
    <n v="60"/>
    <x v="0"/>
  </r>
  <r>
    <s v="       111022"/>
    <s v="111022"/>
    <s v="       200125"/>
    <s v="HDD ext. 1,5TB"/>
    <x v="2"/>
    <s v="28.01.19"/>
    <s v="01.02.19"/>
    <n v="100"/>
    <n v="1"/>
    <n v="530"/>
    <n v="530"/>
    <n v="0"/>
    <n v="212"/>
    <x v="0"/>
  </r>
  <r>
    <s v="       111026"/>
    <s v="111026"/>
    <s v="       200334"/>
    <s v="Mobitel Huawei P Smart"/>
    <x v="2"/>
    <s v="18.02.19"/>
    <s v="01.03.19"/>
    <n v="100"/>
    <n v="1"/>
    <n v="399"/>
    <n v="399"/>
    <n v="0"/>
    <n v="159.60000000000002"/>
    <x v="0"/>
  </r>
  <r>
    <s v="       111027"/>
    <s v="111027"/>
    <s v="       200345"/>
    <s v="Mobitel Samsunf Galaxy J6"/>
    <x v="2"/>
    <s v="19.02.19"/>
    <s v="01.03.19"/>
    <n v="100"/>
    <n v="1"/>
    <n v="399"/>
    <n v="399"/>
    <n v="0"/>
    <n v="159.60000000000002"/>
    <x v="0"/>
  </r>
  <r>
    <s v="       111028"/>
    <s v="111028"/>
    <s v="       200345"/>
    <s v="Mobitel Samsunf Galaxy J6"/>
    <x v="2"/>
    <s v="19.02.19"/>
    <s v="01.03.19"/>
    <n v="100"/>
    <n v="1"/>
    <n v="399"/>
    <n v="399"/>
    <n v="0"/>
    <n v="159.60000000000002"/>
    <x v="0"/>
  </r>
  <r>
    <s v="       111035"/>
    <s v="111035"/>
    <s v="       200503"/>
    <s v="Radio stanica Motorola"/>
    <x v="1"/>
    <s v="28.02.19"/>
    <s v="01.03.19"/>
    <n v="100"/>
    <n v="1"/>
    <n v="854.05000000000007"/>
    <n v="854.05000000000007"/>
    <n v="0"/>
    <n v="341.62000000000006"/>
    <x v="0"/>
  </r>
  <r>
    <s v="       111036"/>
    <s v="111036"/>
    <s v="       200503"/>
    <s v="Radio stanica Motorola"/>
    <x v="1"/>
    <s v="28.02.19"/>
    <s v="01.03.19"/>
    <n v="100"/>
    <n v="1"/>
    <n v="854.05000000000007"/>
    <n v="854.05000000000007"/>
    <n v="0"/>
    <n v="341.62000000000006"/>
    <x v="0"/>
  </r>
  <r>
    <s v="       111037"/>
    <s v="111037"/>
    <s v="       200034"/>
    <s v="Čitač za studentske karti"/>
    <x v="2"/>
    <s v="20.02.19"/>
    <s v="01.03.19"/>
    <n v="100"/>
    <n v="1"/>
    <n v="1109.19"/>
    <n v="1109.19"/>
    <n v="0"/>
    <n v="443.67600000000004"/>
    <x v="0"/>
  </r>
  <r>
    <s v="       111039"/>
    <s v="111039"/>
    <s v="       200134"/>
    <s v="HDD externi 2TB"/>
    <x v="2"/>
    <s v="22.03.19"/>
    <s v="01.04.19"/>
    <n v="100"/>
    <n v="1"/>
    <n v="616.25"/>
    <n v="616.25"/>
    <n v="0"/>
    <n v="246.5"/>
    <x v="0"/>
  </r>
  <r>
    <s v="       111040"/>
    <s v="111040"/>
    <s v="       200134"/>
    <s v="HDD externi 2TB"/>
    <x v="2"/>
    <s v="22.03.19"/>
    <s v="01.04.19"/>
    <n v="100"/>
    <n v="1"/>
    <n v="616.25"/>
    <n v="616.25"/>
    <n v="0"/>
    <n v="246.5"/>
    <x v="0"/>
  </r>
  <r>
    <s v="       111044"/>
    <s v="111044"/>
    <s v="       200113"/>
    <s v="HDD Dock Stati"/>
    <x v="2"/>
    <s v="01.02.19"/>
    <s v="01.03.19"/>
    <n v="100"/>
    <n v="1"/>
    <n v="423.71000000000004"/>
    <n v="423.71000000000004"/>
    <n v="0"/>
    <n v="169.48400000000004"/>
    <x v="0"/>
  </r>
  <r>
    <s v="       111046"/>
    <s v="111046"/>
    <s v="       200342"/>
    <s v="Mobitel iPhone7"/>
    <x v="2"/>
    <s v="25.03.19"/>
    <s v="01.04.19"/>
    <n v="100"/>
    <n v="1"/>
    <n v="2234.63"/>
    <n v="2234.63"/>
    <n v="0"/>
    <n v="893.85200000000009"/>
    <x v="0"/>
  </r>
  <r>
    <s v="       111047"/>
    <s v="111047"/>
    <s v="       200333"/>
    <s v="Mobitel Huawei"/>
    <x v="2"/>
    <s v="25.03.19"/>
    <s v="01.04.19"/>
    <n v="100"/>
    <n v="1"/>
    <n v="1068.23"/>
    <n v="1068.23"/>
    <n v="0"/>
    <n v="427.29200000000003"/>
    <x v="0"/>
  </r>
  <r>
    <s v="       111048"/>
    <s v="111048"/>
    <s v="       200007"/>
    <s v="Aparat vatrogasni S6"/>
    <x v="1"/>
    <s v="19.03.19"/>
    <s v="01.04.19"/>
    <n v="100"/>
    <n v="1"/>
    <n v="513.83000000000004"/>
    <n v="513.83000000000004"/>
    <n v="0"/>
    <n v="205.53200000000004"/>
    <x v="0"/>
  </r>
  <r>
    <s v="       111049"/>
    <s v="111049"/>
    <s v="       200007"/>
    <s v="Aparat vatrogasni S6"/>
    <x v="1"/>
    <s v="19.03.19"/>
    <s v="01.04.19"/>
    <n v="100"/>
    <n v="1"/>
    <n v="513.84"/>
    <n v="513.84"/>
    <n v="0"/>
    <n v="205.53600000000003"/>
    <x v="0"/>
  </r>
  <r>
    <s v="       111050"/>
    <s v="111050"/>
    <s v="       200007"/>
    <s v="Aparat vatrogasni S6"/>
    <x v="1"/>
    <s v="19.03.19"/>
    <s v="01.04.19"/>
    <n v="100"/>
    <n v="1"/>
    <n v="513.84"/>
    <n v="513.84"/>
    <n v="0"/>
    <n v="205.53600000000003"/>
    <x v="0"/>
  </r>
  <r>
    <s v="       111051"/>
    <s v="111051"/>
    <s v="       200008"/>
    <s v="Aparat vatrogasni S9"/>
    <x v="1"/>
    <s v="19.03.19"/>
    <s v="01.04.19"/>
    <n v="100"/>
    <n v="1"/>
    <n v="590.38"/>
    <n v="590.38"/>
    <n v="0"/>
    <n v="236.15200000000002"/>
    <x v="0"/>
  </r>
  <r>
    <s v="       111052"/>
    <s v="111052"/>
    <s v="       200006"/>
    <s v="Aparat vatrogasni CO25"/>
    <x v="1"/>
    <s v="19.03.19"/>
    <s v="01.04.19"/>
    <n v="100"/>
    <n v="1"/>
    <n v="1049.76"/>
    <n v="1049.76"/>
    <n v="0"/>
    <n v="419.904"/>
    <x v="0"/>
  </r>
  <r>
    <s v="       111057"/>
    <s v="111057"/>
    <s v="       200601"/>
    <s v="Stolac prijenosni"/>
    <x v="0"/>
    <s v="27.03.19"/>
    <s v="01.04.19"/>
    <n v="100"/>
    <n v="1"/>
    <n v="437.31"/>
    <n v="437.31"/>
    <n v="0"/>
    <n v="174.92400000000001"/>
    <x v="0"/>
  </r>
  <r>
    <s v="       111058"/>
    <s v="111058"/>
    <s v="       200362"/>
    <s v="Multimetar digitalni UT-7"/>
    <x v="1"/>
    <s v="08.04.19"/>
    <s v="01.05.19"/>
    <n v="100"/>
    <n v="1"/>
    <n v="1766.08"/>
    <n v="1766.08"/>
    <n v="0"/>
    <n v="706.43200000000002"/>
    <x v="0"/>
  </r>
  <r>
    <s v="       111059"/>
    <s v="111059"/>
    <s v="       200668"/>
    <s v="Vaga precizna"/>
    <x v="1"/>
    <s v="08.04.19"/>
    <s v="01.05.19"/>
    <n v="100"/>
    <n v="1"/>
    <n v="1087.17"/>
    <n v="1087.17"/>
    <n v="0"/>
    <n v="434.86800000000005"/>
    <x v="0"/>
  </r>
  <r>
    <s v="       111060"/>
    <s v="111060"/>
    <s v="       200128"/>
    <s v="HDD ext.2,5&quot;"/>
    <x v="2"/>
    <s v="02.05.19"/>
    <s v="01.06.19"/>
    <n v="100"/>
    <n v="1"/>
    <n v="690"/>
    <n v="690"/>
    <n v="0"/>
    <n v="276"/>
    <x v="0"/>
  </r>
  <r>
    <s v="       111061"/>
    <s v="111061"/>
    <s v="       200169"/>
    <s v="Homebox Officebox"/>
    <x v="1"/>
    <s v="23.04.19"/>
    <s v="01.05.19"/>
    <n v="100"/>
    <n v="1"/>
    <n v="399"/>
    <n v="399"/>
    <n v="0"/>
    <n v="159.60000000000002"/>
    <x v="0"/>
  </r>
  <r>
    <s v="       111062"/>
    <s v="111062"/>
    <s v="       200126"/>
    <s v="HDD ext. 1TB"/>
    <x v="2"/>
    <s v="02.05.19"/>
    <s v="01.06.19"/>
    <n v="100"/>
    <n v="1"/>
    <n v="499"/>
    <n v="499"/>
    <n v="0"/>
    <n v="199.60000000000002"/>
    <x v="0"/>
  </r>
  <r>
    <s v="       111063"/>
    <s v="111063"/>
    <s v="       200487"/>
    <s v="Pristupna točka"/>
    <x v="1"/>
    <s v="20.05.19"/>
    <s v="01.06.19"/>
    <n v="100"/>
    <n v="1"/>
    <n v="2858.9"/>
    <n v="2858.9"/>
    <n v="0"/>
    <n v="1143.5600000000002"/>
    <x v="0"/>
  </r>
  <r>
    <s v="       111064"/>
    <s v="111064"/>
    <s v="       200487"/>
    <s v="Pristupna točka"/>
    <x v="1"/>
    <s v="20.05.19"/>
    <s v="01.06.19"/>
    <n v="100"/>
    <n v="1"/>
    <n v="2858.9"/>
    <n v="2858.9"/>
    <n v="0"/>
    <n v="1143.5600000000002"/>
    <x v="0"/>
  </r>
  <r>
    <s v="       111065"/>
    <s v="111065"/>
    <s v="       200487"/>
    <s v="Pristupna točka"/>
    <x v="1"/>
    <s v="20.05.19"/>
    <s v="01.06.19"/>
    <n v="100"/>
    <n v="1"/>
    <n v="2858.89"/>
    <n v="2858.89"/>
    <n v="0"/>
    <n v="1143.556"/>
    <x v="0"/>
  </r>
  <r>
    <s v="       111066"/>
    <s v="111066"/>
    <s v="       200531"/>
    <s v="Sito 200mm-0,045mm"/>
    <x v="1"/>
    <s v="13.05.19"/>
    <s v="01.06.19"/>
    <n v="100"/>
    <n v="1"/>
    <n v="720"/>
    <n v="720"/>
    <n v="0"/>
    <n v="288"/>
    <x v="0"/>
  </r>
  <r>
    <s v="       111072"/>
    <s v="111072"/>
    <s v="       200201"/>
    <s v="Kindle paperwhite 6&quot;"/>
    <x v="1"/>
    <s v="05.07.19"/>
    <s v="01.08.19"/>
    <n v="100"/>
    <n v="1"/>
    <n v="1225"/>
    <n v="1225"/>
    <n v="0"/>
    <n v="490"/>
    <x v="0"/>
  </r>
  <r>
    <s v="       111086"/>
    <s v="111086"/>
    <s v="       200119"/>
    <s v="HDD ext 2TB"/>
    <x v="2"/>
    <s v="10.07.19"/>
    <s v="01.08.19"/>
    <n v="100"/>
    <n v="1"/>
    <n v="584.99"/>
    <n v="584.99"/>
    <n v="0"/>
    <n v="233.99600000000001"/>
    <x v="0"/>
  </r>
  <r>
    <s v="       111087"/>
    <s v="111087"/>
    <s v="       200336"/>
    <s v="Mobitel Huawei P30 Lite"/>
    <x v="2"/>
    <s v="09.07.19"/>
    <s v="01.08.19"/>
    <n v="100"/>
    <n v="1"/>
    <n v="1399"/>
    <n v="1399"/>
    <n v="0"/>
    <n v="559.6"/>
    <x v="0"/>
  </r>
  <r>
    <s v="       111088"/>
    <s v="111088"/>
    <s v="       200617"/>
    <s v="TABLET Huawei Mediapad T3"/>
    <x v="2"/>
    <s v="17.07.19"/>
    <s v="01.08.19"/>
    <n v="100"/>
    <n v="1"/>
    <n v="1205"/>
    <n v="1205"/>
    <n v="0"/>
    <n v="482"/>
    <x v="0"/>
  </r>
  <r>
    <s v="       111089"/>
    <s v="111089"/>
    <s v="       200617"/>
    <s v="TABLET Huawei Mediapad T3"/>
    <x v="2"/>
    <s v="17.07.19"/>
    <s v="01.08.19"/>
    <n v="100"/>
    <n v="1"/>
    <n v="1205"/>
    <n v="1205"/>
    <n v="0"/>
    <n v="482"/>
    <x v="0"/>
  </r>
  <r>
    <s v="       111090"/>
    <s v="111090"/>
    <s v="       200617"/>
    <s v="TABLET Huawei Mediapad T3"/>
    <x v="2"/>
    <s v="17.07.19"/>
    <s v="01.08.19"/>
    <n v="100"/>
    <n v="1"/>
    <n v="1205"/>
    <n v="1205"/>
    <n v="0"/>
    <n v="482"/>
    <x v="0"/>
  </r>
  <r>
    <s v="       111091"/>
    <s v="111091"/>
    <s v="       200617"/>
    <s v="TABLET Huawei Mediapad T3"/>
    <x v="2"/>
    <s v="17.07.19"/>
    <s v="01.08.19"/>
    <n v="100"/>
    <n v="1"/>
    <n v="1205"/>
    <n v="1205"/>
    <n v="0"/>
    <n v="482"/>
    <x v="0"/>
  </r>
  <r>
    <s v="       111092"/>
    <s v="111092"/>
    <s v="       200617"/>
    <s v="TABLET Huawei Mediapad T3"/>
    <x v="2"/>
    <s v="17.07.19"/>
    <s v="01.08.19"/>
    <n v="100"/>
    <n v="1"/>
    <n v="1205"/>
    <n v="1205"/>
    <n v="0"/>
    <n v="482"/>
    <x v="0"/>
  </r>
  <r>
    <s v="       111093"/>
    <s v="111093"/>
    <s v="       200617"/>
    <s v="TABLET Huawei Mediapad T3"/>
    <x v="2"/>
    <s v="17.07.19"/>
    <s v="01.08.19"/>
    <n v="100"/>
    <n v="1"/>
    <n v="1205"/>
    <n v="1205"/>
    <n v="0"/>
    <n v="482"/>
    <x v="0"/>
  </r>
  <r>
    <s v="       111094"/>
    <s v="111094"/>
    <s v="       200617"/>
    <s v="TABLET Huawei Mediapad T3"/>
    <x v="2"/>
    <s v="17.07.19"/>
    <s v="01.08.19"/>
    <n v="100"/>
    <n v="1"/>
    <n v="1205"/>
    <n v="1205"/>
    <n v="0"/>
    <n v="482"/>
    <x v="0"/>
  </r>
  <r>
    <s v="       111095"/>
    <s v="111095"/>
    <s v="       200617"/>
    <s v="TABLET Huawei Mediapad T3"/>
    <x v="2"/>
    <s v="17.07.19"/>
    <s v="01.08.19"/>
    <n v="100"/>
    <n v="1"/>
    <n v="1205"/>
    <n v="1205"/>
    <n v="0"/>
    <n v="482"/>
    <x v="0"/>
  </r>
  <r>
    <s v="       111096"/>
    <s v="111096"/>
    <s v="       200617"/>
    <s v="TABLET Huawei Mediapad T3"/>
    <x v="2"/>
    <s v="17.07.19"/>
    <s v="01.08.19"/>
    <n v="100"/>
    <n v="1"/>
    <n v="1205"/>
    <n v="1205"/>
    <n v="0"/>
    <n v="482"/>
    <x v="0"/>
  </r>
  <r>
    <s v="       111097"/>
    <s v="111097"/>
    <s v="       200617"/>
    <s v="TABLET Huawei Mediapad T3"/>
    <x v="2"/>
    <s v="17.07.19"/>
    <s v="01.08.19"/>
    <n v="100"/>
    <n v="1"/>
    <n v="1205"/>
    <n v="1205"/>
    <n v="0"/>
    <n v="482"/>
    <x v="0"/>
  </r>
  <r>
    <s v="       111098"/>
    <s v="111098"/>
    <s v="       200617"/>
    <s v="TABLET Huawei Mediapad T3"/>
    <x v="2"/>
    <s v="17.07.19"/>
    <s v="01.08.19"/>
    <n v="100"/>
    <n v="1"/>
    <n v="1205"/>
    <n v="1205"/>
    <n v="0"/>
    <n v="482"/>
    <x v="0"/>
  </r>
  <r>
    <s v="       111099"/>
    <s v="111099"/>
    <s v="       200617"/>
    <s v="TABLET Huawei Mediapad T3"/>
    <x v="2"/>
    <s v="17.07.19"/>
    <s v="01.08.19"/>
    <n v="100"/>
    <n v="1"/>
    <n v="1205"/>
    <n v="1205"/>
    <n v="0"/>
    <n v="482"/>
    <x v="0"/>
  </r>
  <r>
    <s v="       111100"/>
    <s v="111100"/>
    <s v="       200617"/>
    <s v="TABLET Huawei Mediapad T3"/>
    <x v="2"/>
    <s v="17.07.19"/>
    <s v="01.08.19"/>
    <n v="100"/>
    <n v="1"/>
    <n v="1205"/>
    <n v="1205"/>
    <n v="0"/>
    <n v="482"/>
    <x v="0"/>
  </r>
  <r>
    <s v="       111101"/>
    <s v="111101"/>
    <s v="       200617"/>
    <s v="TABLET Huawei Mediapad T3"/>
    <x v="2"/>
    <s v="17.07.19"/>
    <s v="01.08.19"/>
    <n v="100"/>
    <n v="1"/>
    <n v="1205"/>
    <n v="1205"/>
    <n v="0"/>
    <n v="482"/>
    <x v="0"/>
  </r>
  <r>
    <s v="       111102"/>
    <s v="111102"/>
    <s v="       200617"/>
    <s v="TABLET Huawei Mediapad T3"/>
    <x v="2"/>
    <s v="17.07.19"/>
    <s v="01.08.19"/>
    <n v="100"/>
    <n v="1"/>
    <n v="1205"/>
    <n v="1205"/>
    <n v="0"/>
    <n v="482"/>
    <x v="0"/>
  </r>
  <r>
    <s v="       111103"/>
    <s v="111103"/>
    <s v="       200617"/>
    <s v="TABLET Huawei Mediapad T3"/>
    <x v="2"/>
    <s v="17.07.19"/>
    <s v="01.08.19"/>
    <n v="100"/>
    <n v="1"/>
    <n v="1205"/>
    <n v="1205"/>
    <n v="0"/>
    <n v="482"/>
    <x v="0"/>
  </r>
  <r>
    <s v="       111104"/>
    <s v="111104"/>
    <s v="       200617"/>
    <s v="TABLET Huawei Mediapad T3"/>
    <x v="2"/>
    <s v="17.07.19"/>
    <s v="01.08.19"/>
    <n v="100"/>
    <n v="1"/>
    <n v="1205"/>
    <n v="1205"/>
    <n v="0"/>
    <n v="482"/>
    <x v="0"/>
  </r>
  <r>
    <s v="       111105"/>
    <s v="111105"/>
    <s v="       200617"/>
    <s v="TABLET Huawei Mediapad T3"/>
    <x v="2"/>
    <s v="17.07.19"/>
    <s v="01.08.19"/>
    <n v="100"/>
    <n v="1"/>
    <n v="1205"/>
    <n v="1205"/>
    <n v="0"/>
    <n v="482"/>
    <x v="0"/>
  </r>
  <r>
    <s v="       111106"/>
    <s v="111106"/>
    <s v="       200617"/>
    <s v="TABLET Huawei Mediapad T3"/>
    <x v="2"/>
    <s v="17.07.19"/>
    <s v="01.08.19"/>
    <n v="100"/>
    <n v="1"/>
    <n v="1205"/>
    <n v="1205"/>
    <n v="0"/>
    <n v="482"/>
    <x v="0"/>
  </r>
  <r>
    <s v="       111107"/>
    <s v="111107"/>
    <s v="       200617"/>
    <s v="TABLET Huawei Mediapad T3"/>
    <x v="2"/>
    <s v="17.07.19"/>
    <s v="01.08.19"/>
    <n v="100"/>
    <n v="1"/>
    <n v="1205"/>
    <n v="1205"/>
    <n v="0"/>
    <n v="482"/>
    <x v="0"/>
  </r>
  <r>
    <s v="       111108"/>
    <s v="111108"/>
    <s v="       200617"/>
    <s v="TABLET Huawei Mediapad T3"/>
    <x v="2"/>
    <s v="17.07.19"/>
    <s v="01.08.19"/>
    <n v="100"/>
    <n v="1"/>
    <n v="1205"/>
    <n v="1205"/>
    <n v="0"/>
    <n v="482"/>
    <x v="0"/>
  </r>
  <r>
    <s v="       111109"/>
    <s v="111109"/>
    <s v="       200617"/>
    <s v="TABLET Huawei Mediapad T3"/>
    <x v="2"/>
    <s v="17.07.19"/>
    <s v="01.08.19"/>
    <n v="100"/>
    <n v="1"/>
    <n v="1205"/>
    <n v="1205"/>
    <n v="0"/>
    <n v="482"/>
    <x v="0"/>
  </r>
  <r>
    <s v="       111110"/>
    <s v="111110"/>
    <s v="       200617"/>
    <s v="TABLET Huawei Mediapad T3"/>
    <x v="2"/>
    <s v="17.07.19"/>
    <s v="01.08.19"/>
    <n v="100"/>
    <n v="1"/>
    <n v="1205"/>
    <n v="1205"/>
    <n v="0"/>
    <n v="482"/>
    <x v="0"/>
  </r>
  <r>
    <s v="       111111"/>
    <s v="111111"/>
    <s v="       200617"/>
    <s v="TABLET Huawei Mediapad T3"/>
    <x v="2"/>
    <s v="17.07.19"/>
    <s v="01.08.19"/>
    <n v="100"/>
    <n v="1"/>
    <n v="1205"/>
    <n v="1205"/>
    <n v="0"/>
    <n v="482"/>
    <x v="0"/>
  </r>
  <r>
    <s v="       111112"/>
    <s v="111112"/>
    <s v="       200617"/>
    <s v="TABLET Huawei Mediapad T3"/>
    <x v="2"/>
    <s v="17.07.19"/>
    <s v="01.08.19"/>
    <n v="100"/>
    <n v="1"/>
    <n v="1205"/>
    <n v="1205"/>
    <n v="0"/>
    <n v="482"/>
    <x v="0"/>
  </r>
  <r>
    <s v="       111113"/>
    <s v="111113"/>
    <s v="       200617"/>
    <s v="TABLET Huawei Mediapad T3"/>
    <x v="2"/>
    <s v="17.07.19"/>
    <s v="01.08.19"/>
    <n v="100"/>
    <n v="1"/>
    <n v="1205"/>
    <n v="1205"/>
    <n v="0"/>
    <n v="482"/>
    <x v="0"/>
  </r>
  <r>
    <s v="       111114"/>
    <s v="111114"/>
    <s v="       200617"/>
    <s v="TABLET Huawei Mediapad T3"/>
    <x v="2"/>
    <s v="17.07.19"/>
    <s v="01.08.19"/>
    <n v="100"/>
    <n v="1"/>
    <n v="1205"/>
    <n v="1205"/>
    <n v="0"/>
    <n v="482"/>
    <x v="0"/>
  </r>
  <r>
    <s v="       111115"/>
    <s v="111115"/>
    <s v="       200617"/>
    <s v="TABLET Huawei Mediapad T3"/>
    <x v="2"/>
    <s v="17.07.19"/>
    <s v="01.08.19"/>
    <n v="100"/>
    <n v="1"/>
    <n v="1205"/>
    <n v="1205"/>
    <n v="0"/>
    <n v="482"/>
    <x v="0"/>
  </r>
  <r>
    <s v="       111116"/>
    <s v="111116"/>
    <s v="       200617"/>
    <s v="TABLET Huawei Mediapad T3"/>
    <x v="2"/>
    <s v="17.07.19"/>
    <s v="01.08.19"/>
    <n v="100"/>
    <n v="1"/>
    <n v="1205"/>
    <n v="1205"/>
    <n v="0"/>
    <n v="482"/>
    <x v="0"/>
  </r>
  <r>
    <s v="       111117"/>
    <s v="111117"/>
    <s v="       200617"/>
    <s v="TABLET Huawei Mediapad T3"/>
    <x v="2"/>
    <s v="17.07.19"/>
    <s v="01.08.19"/>
    <n v="100"/>
    <n v="1"/>
    <n v="1205"/>
    <n v="1205"/>
    <n v="0"/>
    <n v="482"/>
    <x v="0"/>
  </r>
  <r>
    <s v="       111141"/>
    <s v="111141"/>
    <s v="       200347"/>
    <s v="Mobitel Samsung Galaxy A4"/>
    <x v="2"/>
    <s v="11.09.19"/>
    <s v="01.10.19"/>
    <n v="100"/>
    <n v="1"/>
    <n v="499"/>
    <n v="499"/>
    <n v="0"/>
    <n v="199.60000000000002"/>
    <x v="0"/>
  </r>
  <r>
    <s v="       111142"/>
    <s v="111142"/>
    <s v="       200347"/>
    <s v="Mobitel Samsung Galaxy A4"/>
    <x v="2"/>
    <s v="11.09.19"/>
    <s v="01.10.19"/>
    <n v="100"/>
    <n v="1"/>
    <n v="499"/>
    <n v="499"/>
    <n v="0"/>
    <n v="199.60000000000002"/>
    <x v="0"/>
  </r>
  <r>
    <s v="       111143"/>
    <s v="111143"/>
    <s v="       200646"/>
    <s v="Uređaj za čišćenje"/>
    <x v="1"/>
    <s v="11.09.19"/>
    <s v="01.10.19"/>
    <n v="100"/>
    <n v="1"/>
    <n v="599.9"/>
    <n v="599.9"/>
    <n v="0"/>
    <n v="239.96"/>
    <x v="0"/>
  </r>
  <r>
    <s v="       111146"/>
    <s v="111146"/>
    <s v="       200248"/>
    <s v="Kuhalo električno"/>
    <x v="1"/>
    <s v="24.09.19"/>
    <s v="01.10.19"/>
    <n v="100"/>
    <n v="1"/>
    <n v="284.05"/>
    <n v="284.05"/>
    <n v="0"/>
    <n v="113.62"/>
    <x v="0"/>
  </r>
  <r>
    <s v="       111181"/>
    <s v="111181"/>
    <s v="       200073"/>
    <s v="Geološki čekić"/>
    <x v="1"/>
    <s v="23.09.19"/>
    <s v="01.10.19"/>
    <n v="100"/>
    <n v="1"/>
    <n v="655.41"/>
    <n v="655.41"/>
    <n v="0"/>
    <n v="262.16399999999999"/>
    <x v="0"/>
  </r>
  <r>
    <s v="       111187"/>
    <s v="111187"/>
    <s v="       200656"/>
    <s v="USB stanica za punjenje"/>
    <x v="1"/>
    <s v="08.10.19"/>
    <s v="01.11.19"/>
    <n v="100"/>
    <n v="1"/>
    <n v="428.45"/>
    <n v="428.45"/>
    <n v="0"/>
    <n v="171.38"/>
    <x v="0"/>
  </r>
  <r>
    <s v="       111189"/>
    <s v="111189"/>
    <s v="       200024"/>
    <s v="Čekić geološki"/>
    <x v="1"/>
    <s v="28.10.19"/>
    <s v="01.11.19"/>
    <n v="100"/>
    <n v="1"/>
    <n v="774.04"/>
    <n v="774.04"/>
    <n v="0"/>
    <n v="309.61599999999999"/>
    <x v="0"/>
  </r>
  <r>
    <s v="       111190"/>
    <s v="111190"/>
    <s v="       200274"/>
    <s v="Lupa"/>
    <x v="1"/>
    <s v="28.10.19"/>
    <s v="01.11.19"/>
    <n v="100"/>
    <n v="1"/>
    <n v="242.02"/>
    <n v="242.02"/>
    <n v="0"/>
    <n v="96.808000000000007"/>
    <x v="0"/>
  </r>
  <r>
    <s v="       111193"/>
    <s v="111193"/>
    <s v="       200297"/>
    <s v="Magnetna ploča"/>
    <x v="1"/>
    <s v="04.11.19"/>
    <s v="01.12.19"/>
    <n v="100"/>
    <n v="1"/>
    <n v="1489"/>
    <n v="1489"/>
    <n v="0"/>
    <n v="595.6"/>
    <x v="0"/>
  </r>
  <r>
    <s v="       111215"/>
    <s v="111215"/>
    <s v="       200487"/>
    <s v="Pristupna točka"/>
    <x v="1"/>
    <s v="29.10.19"/>
    <s v="01.11.19"/>
    <n v="100"/>
    <n v="1"/>
    <n v="2858.9"/>
    <n v="2858.9"/>
    <n v="0"/>
    <n v="1143.5600000000002"/>
    <x v="0"/>
  </r>
  <r>
    <s v="       111218"/>
    <s v="111218"/>
    <s v="       200688"/>
    <s v="WEB KAMERA"/>
    <x v="2"/>
    <s v="05.11.19"/>
    <s v="01.12.19"/>
    <n v="100"/>
    <n v="1"/>
    <n v="199"/>
    <n v="199"/>
    <n v="0"/>
    <n v="79.600000000000009"/>
    <x v="0"/>
  </r>
  <r>
    <s v="       111224"/>
    <s v="111224"/>
    <s v="       200239"/>
    <s v="Kučište 2.5&quot; SATA HDD"/>
    <x v="2"/>
    <s v="24.10.19"/>
    <s v="01.11.19"/>
    <n v="100"/>
    <n v="1"/>
    <n v="248"/>
    <n v="248"/>
    <n v="0"/>
    <n v="99.2"/>
    <x v="0"/>
  </r>
  <r>
    <s v="       111225"/>
    <s v="111225"/>
    <s v="       200603"/>
    <s v="Sustav za automatsku dete"/>
    <x v="1"/>
    <s v="23.09.19"/>
    <s v="01.10.19"/>
    <n v="100"/>
    <n v="1"/>
    <n v="2560"/>
    <n v="2560"/>
    <n v="0"/>
    <n v="1024"/>
    <x v="0"/>
  </r>
  <r>
    <s v="       111227"/>
    <s v="111227"/>
    <s v="       200354"/>
    <s v="Mobitel Xiaomi MI9 dual"/>
    <x v="2"/>
    <s v="07.11.19"/>
    <s v="01.12.19"/>
    <n v="100"/>
    <n v="1"/>
    <n v="2799"/>
    <n v="2799"/>
    <n v="0"/>
    <n v="1119.6000000000001"/>
    <x v="0"/>
  </r>
  <r>
    <s v="       111228"/>
    <s v="111228"/>
    <s v="       200330"/>
    <s v="Mobitel Doogee S60"/>
    <x v="2"/>
    <s v="13.11.19"/>
    <s v="01.12.19"/>
    <n v="100"/>
    <n v="1"/>
    <n v="1349"/>
    <n v="1349"/>
    <n v="0"/>
    <n v="539.6"/>
    <x v="0"/>
  </r>
  <r>
    <s v="       111241"/>
    <s v="111241"/>
    <s v="       200527"/>
    <s v="Set za utvrđivanje tvrdoć"/>
    <x v="1"/>
    <s v="06.12.19"/>
    <s v="01.01.20"/>
    <n v="100"/>
    <n v="1"/>
    <n v="1417.9"/>
    <n v="1417.9"/>
    <n v="0"/>
    <n v="567.16000000000008"/>
    <x v="0"/>
  </r>
  <r>
    <s v="       111242"/>
    <s v="111242"/>
    <s v="       200527"/>
    <s v="Set za utvrđivanje tvrdoć"/>
    <x v="1"/>
    <s v="06.12.19"/>
    <s v="01.01.20"/>
    <n v="100"/>
    <n v="1"/>
    <n v="1417.9"/>
    <n v="1417.9"/>
    <n v="0"/>
    <n v="567.16000000000008"/>
    <x v="0"/>
  </r>
  <r>
    <s v="       111243"/>
    <s v="111243"/>
    <s v="       200527"/>
    <s v="Set za utvrđivanje tvrdoć"/>
    <x v="1"/>
    <s v="06.12.19"/>
    <s v="01.01.20"/>
    <n v="100"/>
    <n v="1"/>
    <n v="1417.9"/>
    <n v="1417.9"/>
    <n v="0"/>
    <n v="567.16000000000008"/>
    <x v="0"/>
  </r>
  <r>
    <s v="       111244"/>
    <s v="111244"/>
    <s v="       200527"/>
    <s v="Set za utvrđivanje tvrdoć"/>
    <x v="1"/>
    <s v="06.12.19"/>
    <s v="01.01.20"/>
    <n v="100"/>
    <n v="1"/>
    <n v="1417.9"/>
    <n v="1417.9"/>
    <n v="0"/>
    <n v="567.16000000000008"/>
    <x v="0"/>
  </r>
  <r>
    <s v="       111245"/>
    <s v="111245"/>
    <s v="       200527"/>
    <s v="Set za utvrđivanje tvrdoć"/>
    <x v="1"/>
    <s v="06.12.19"/>
    <s v="01.01.20"/>
    <n v="100"/>
    <n v="1"/>
    <n v="1417.9"/>
    <n v="1417.9"/>
    <n v="0"/>
    <n v="567.16000000000008"/>
    <x v="0"/>
  </r>
  <r>
    <s v="       111246"/>
    <s v="111246"/>
    <s v="       200527"/>
    <s v="Set za utvrđivanje tvrdoć"/>
    <x v="1"/>
    <s v="06.12.19"/>
    <s v="01.01.20"/>
    <n v="100"/>
    <n v="1"/>
    <n v="1417.9"/>
    <n v="1417.9"/>
    <n v="0"/>
    <n v="567.16000000000008"/>
    <x v="0"/>
  </r>
  <r>
    <s v="       111247"/>
    <s v="111247"/>
    <s v="       200527"/>
    <s v="Set za utvrđivanje tvrdoć"/>
    <x v="1"/>
    <s v="06.12.19"/>
    <s v="01.01.20"/>
    <n v="100"/>
    <n v="1"/>
    <n v="1417.9"/>
    <n v="1417.9"/>
    <n v="0"/>
    <n v="567.16000000000008"/>
    <x v="0"/>
  </r>
  <r>
    <s v="       111248"/>
    <s v="111248"/>
    <s v="       200527"/>
    <s v="Set za utvrđivanje tvrdoć"/>
    <x v="1"/>
    <s v="06.12.19"/>
    <s v="01.01.20"/>
    <n v="100"/>
    <n v="1"/>
    <n v="1417.8500000000001"/>
    <n v="1417.8500000000001"/>
    <n v="0"/>
    <n v="567.1400000000001"/>
    <x v="0"/>
  </r>
  <r>
    <s v="       111249"/>
    <s v="111249"/>
    <s v="       200278"/>
    <s v="Lupa 10x20mm"/>
    <x v="1"/>
    <s v="02.10.19"/>
    <s v="01.11.19"/>
    <n v="100"/>
    <n v="1"/>
    <n v="168.53"/>
    <n v="168.53"/>
    <n v="0"/>
    <n v="67.412000000000006"/>
    <x v="0"/>
  </r>
  <r>
    <s v="       111250"/>
    <s v="111250"/>
    <s v="       200278"/>
    <s v="Lupa 10x20mm"/>
    <x v="1"/>
    <s v="02.10.19"/>
    <s v="01.11.19"/>
    <n v="100"/>
    <n v="1"/>
    <n v="168.53"/>
    <n v="168.53"/>
    <n v="0"/>
    <n v="67.412000000000006"/>
    <x v="0"/>
  </r>
  <r>
    <s v="       111251"/>
    <s v="111251"/>
    <s v="       200278"/>
    <s v="Lupa 10x20mm"/>
    <x v="1"/>
    <s v="02.10.19"/>
    <s v="01.11.19"/>
    <n v="100"/>
    <n v="1"/>
    <n v="168.53"/>
    <n v="168.53"/>
    <n v="0"/>
    <n v="67.412000000000006"/>
    <x v="0"/>
  </r>
  <r>
    <s v="       111252"/>
    <s v="111252"/>
    <s v="       200278"/>
    <s v="Lupa 10x20mm"/>
    <x v="1"/>
    <s v="02.10.19"/>
    <s v="01.11.19"/>
    <n v="100"/>
    <n v="1"/>
    <n v="168.53"/>
    <n v="168.53"/>
    <n v="0"/>
    <n v="67.412000000000006"/>
    <x v="0"/>
  </r>
  <r>
    <s v="       111253"/>
    <s v="111253"/>
    <s v="       200278"/>
    <s v="Lupa 10x20mm"/>
    <x v="1"/>
    <s v="02.10.19"/>
    <s v="01.11.19"/>
    <n v="100"/>
    <n v="1"/>
    <n v="168.53"/>
    <n v="168.53"/>
    <n v="0"/>
    <n v="67.412000000000006"/>
    <x v="0"/>
  </r>
  <r>
    <s v="       111254"/>
    <s v="111254"/>
    <s v="       200278"/>
    <s v="Lupa 10x20mm"/>
    <x v="1"/>
    <s v="02.10.19"/>
    <s v="01.11.19"/>
    <n v="100"/>
    <n v="1"/>
    <n v="168.53"/>
    <n v="168.53"/>
    <n v="0"/>
    <n v="67.412000000000006"/>
    <x v="0"/>
  </r>
  <r>
    <s v="       111255"/>
    <s v="111255"/>
    <s v="       200278"/>
    <s v="Lupa 10x20mm"/>
    <x v="1"/>
    <s v="02.10.19"/>
    <s v="01.11.19"/>
    <n v="100"/>
    <n v="1"/>
    <n v="168.53"/>
    <n v="168.53"/>
    <n v="0"/>
    <n v="67.412000000000006"/>
    <x v="0"/>
  </r>
  <r>
    <s v="       111256"/>
    <s v="111256"/>
    <s v="       200278"/>
    <s v="Lupa 10x20mm"/>
    <x v="1"/>
    <s v="02.10.19"/>
    <s v="01.11.19"/>
    <n v="100"/>
    <n v="1"/>
    <n v="168.53"/>
    <n v="168.53"/>
    <n v="0"/>
    <n v="67.412000000000006"/>
    <x v="0"/>
  </r>
  <r>
    <s v="       111257"/>
    <s v="111257"/>
    <s v="       200278"/>
    <s v="Lupa 10x20mm"/>
    <x v="1"/>
    <s v="02.10.19"/>
    <s v="01.11.19"/>
    <n v="100"/>
    <n v="1"/>
    <n v="168.53"/>
    <n v="168.53"/>
    <n v="0"/>
    <n v="67.412000000000006"/>
    <x v="0"/>
  </r>
  <r>
    <s v="       111258"/>
    <s v="111258"/>
    <s v="       200278"/>
    <s v="Lupa 10x20mm"/>
    <x v="1"/>
    <s v="02.10.19"/>
    <s v="01.11.19"/>
    <n v="100"/>
    <n v="1"/>
    <n v="168.5"/>
    <n v="168.5"/>
    <n v="0"/>
    <n v="67.400000000000006"/>
    <x v="0"/>
  </r>
  <r>
    <s v="       111259"/>
    <s v="111259"/>
    <s v="       200078"/>
    <s v="Geološki kompas"/>
    <x v="1"/>
    <s v="02.10.19"/>
    <s v="01.11.19"/>
    <n v="100"/>
    <n v="1"/>
    <n v="397.95"/>
    <n v="397.95"/>
    <n v="0"/>
    <n v="159.18"/>
    <x v="0"/>
  </r>
  <r>
    <s v="       111260"/>
    <s v="111260"/>
    <s v="       200078"/>
    <s v="Geološki kompas"/>
    <x v="1"/>
    <s v="02.10.19"/>
    <s v="01.11.19"/>
    <n v="100"/>
    <n v="1"/>
    <n v="397.95"/>
    <n v="397.95"/>
    <n v="0"/>
    <n v="159.18"/>
    <x v="0"/>
  </r>
  <r>
    <s v="       111261"/>
    <s v="111261"/>
    <s v="       200078"/>
    <s v="Geološki kompas"/>
    <x v="1"/>
    <s v="02.10.19"/>
    <s v="01.11.19"/>
    <n v="100"/>
    <n v="1"/>
    <n v="397.95"/>
    <n v="397.95"/>
    <n v="0"/>
    <n v="159.18"/>
    <x v="0"/>
  </r>
  <r>
    <s v="       111262"/>
    <s v="111262"/>
    <s v="       200078"/>
    <s v="Geološki kompas"/>
    <x v="1"/>
    <s v="02.10.19"/>
    <s v="01.11.19"/>
    <n v="100"/>
    <n v="1"/>
    <n v="397.95"/>
    <n v="397.95"/>
    <n v="0"/>
    <n v="159.18"/>
    <x v="0"/>
  </r>
  <r>
    <s v="       111263"/>
    <s v="111263"/>
    <s v="       200078"/>
    <s v="Geološki kompas"/>
    <x v="1"/>
    <s v="02.10.19"/>
    <s v="01.11.19"/>
    <n v="100"/>
    <n v="1"/>
    <n v="397.95"/>
    <n v="397.95"/>
    <n v="0"/>
    <n v="159.18"/>
    <x v="0"/>
  </r>
  <r>
    <s v="       111264"/>
    <s v="111264"/>
    <s v="       200078"/>
    <s v="Geološki kompas"/>
    <x v="1"/>
    <s v="02.10.19"/>
    <s v="01.11.19"/>
    <n v="100"/>
    <n v="1"/>
    <n v="397.95"/>
    <n v="397.95"/>
    <n v="0"/>
    <n v="159.18"/>
    <x v="0"/>
  </r>
  <r>
    <s v="       111265"/>
    <s v="111265"/>
    <s v="       200078"/>
    <s v="Geološki kompas"/>
    <x v="1"/>
    <s v="02.10.19"/>
    <s v="01.11.19"/>
    <n v="100"/>
    <n v="1"/>
    <n v="397.95"/>
    <n v="397.95"/>
    <n v="0"/>
    <n v="159.18"/>
    <x v="0"/>
  </r>
  <r>
    <s v="       111266"/>
    <s v="111266"/>
    <s v="       200078"/>
    <s v="Geološki kompas"/>
    <x v="1"/>
    <s v="02.10.19"/>
    <s v="01.11.19"/>
    <n v="100"/>
    <n v="1"/>
    <n v="397.95"/>
    <n v="397.95"/>
    <n v="0"/>
    <n v="159.18"/>
    <x v="0"/>
  </r>
  <r>
    <s v="       111267"/>
    <s v="111267"/>
    <s v="       200078"/>
    <s v="Geološki kompas"/>
    <x v="1"/>
    <s v="02.10.19"/>
    <s v="01.11.19"/>
    <n v="100"/>
    <n v="1"/>
    <n v="397.95"/>
    <n v="397.95"/>
    <n v="0"/>
    <n v="159.18"/>
    <x v="0"/>
  </r>
  <r>
    <s v="       111268"/>
    <s v="111268"/>
    <s v="       200078"/>
    <s v="Geološki kompas"/>
    <x v="1"/>
    <s v="02.10.19"/>
    <s v="01.11.19"/>
    <n v="100"/>
    <n v="1"/>
    <n v="397.95"/>
    <n v="397.95"/>
    <n v="0"/>
    <n v="159.18"/>
    <x v="0"/>
  </r>
  <r>
    <s v="       111269"/>
    <s v="111269"/>
    <s v="       200287"/>
    <s v="Lupa sa svjetlom"/>
    <x v="1"/>
    <s v="02.10.19"/>
    <s v="01.11.19"/>
    <n v="100"/>
    <n v="1"/>
    <n v="222.11"/>
    <n v="222.11"/>
    <n v="0"/>
    <n v="88.844000000000008"/>
    <x v="0"/>
  </r>
  <r>
    <s v="       111270"/>
    <s v="111270"/>
    <s v="       200287"/>
    <s v="Lupa sa svjetlom"/>
    <x v="1"/>
    <s v="02.10.19"/>
    <s v="01.11.19"/>
    <n v="100"/>
    <n v="1"/>
    <n v="222.11"/>
    <n v="222.11"/>
    <n v="0"/>
    <n v="88.844000000000008"/>
    <x v="0"/>
  </r>
  <r>
    <s v="       111271"/>
    <s v="111271"/>
    <s v="       200073"/>
    <s v="Geološki čekić"/>
    <x v="1"/>
    <s v="02.10.19"/>
    <s v="01.11.19"/>
    <n v="100"/>
    <n v="1"/>
    <n v="462.74"/>
    <n v="462.74"/>
    <n v="0"/>
    <n v="185.096"/>
    <x v="0"/>
  </r>
  <r>
    <s v="       111272"/>
    <s v="111272"/>
    <s v="       200073"/>
    <s v="Geološki čekić"/>
    <x v="1"/>
    <s v="02.10.19"/>
    <s v="01.11.19"/>
    <n v="100"/>
    <n v="1"/>
    <n v="462.74"/>
    <n v="462.74"/>
    <n v="0"/>
    <n v="185.096"/>
    <x v="0"/>
  </r>
  <r>
    <s v="       111273"/>
    <s v="111273"/>
    <s v="       200073"/>
    <s v="Geološki čekić"/>
    <x v="1"/>
    <s v="02.10.19"/>
    <s v="01.11.19"/>
    <n v="100"/>
    <n v="1"/>
    <n v="462.74"/>
    <n v="462.74"/>
    <n v="0"/>
    <n v="185.096"/>
    <x v="0"/>
  </r>
  <r>
    <s v="       111274"/>
    <s v="111274"/>
    <s v="       200073"/>
    <s v="Geološki čekić"/>
    <x v="1"/>
    <s v="02.10.19"/>
    <s v="01.11.19"/>
    <n v="100"/>
    <n v="1"/>
    <n v="462.74"/>
    <n v="462.74"/>
    <n v="0"/>
    <n v="185.096"/>
    <x v="0"/>
  </r>
  <r>
    <s v="       111275"/>
    <s v="111275"/>
    <s v="       200073"/>
    <s v="Geološki čekić"/>
    <x v="1"/>
    <s v="02.10.19"/>
    <s v="01.11.19"/>
    <n v="100"/>
    <n v="1"/>
    <n v="462.74"/>
    <n v="462.74"/>
    <n v="0"/>
    <n v="185.096"/>
    <x v="0"/>
  </r>
  <r>
    <s v="       111276"/>
    <s v="111276"/>
    <s v="       200073"/>
    <s v="Geološki čekić"/>
    <x v="1"/>
    <s v="02.10.19"/>
    <s v="01.11.19"/>
    <n v="100"/>
    <n v="1"/>
    <n v="462.74"/>
    <n v="462.74"/>
    <n v="0"/>
    <n v="185.096"/>
    <x v="0"/>
  </r>
  <r>
    <s v="       111277"/>
    <s v="111277"/>
    <s v="       200073"/>
    <s v="Geološki čekić"/>
    <x v="1"/>
    <s v="02.10.19"/>
    <s v="01.11.19"/>
    <n v="100"/>
    <n v="1"/>
    <n v="462.74"/>
    <n v="462.74"/>
    <n v="0"/>
    <n v="185.096"/>
    <x v="0"/>
  </r>
  <r>
    <s v="       111278"/>
    <s v="111278"/>
    <s v="       200073"/>
    <s v="Geološki čekić"/>
    <x v="1"/>
    <s v="02.10.19"/>
    <s v="01.11.19"/>
    <n v="100"/>
    <n v="1"/>
    <n v="462.74"/>
    <n v="462.74"/>
    <n v="0"/>
    <n v="185.096"/>
    <x v="0"/>
  </r>
  <r>
    <s v="       111279"/>
    <s v="111279"/>
    <s v="       200073"/>
    <s v="Geološki čekić"/>
    <x v="1"/>
    <s v="02.10.19"/>
    <s v="01.11.19"/>
    <n v="100"/>
    <n v="1"/>
    <n v="462.74"/>
    <n v="462.74"/>
    <n v="0"/>
    <n v="185.096"/>
    <x v="0"/>
  </r>
  <r>
    <s v="       111280"/>
    <s v="111280"/>
    <s v="       200073"/>
    <s v="Geološki čekić"/>
    <x v="1"/>
    <s v="02.10.19"/>
    <s v="01.11.19"/>
    <n v="100"/>
    <n v="1"/>
    <n v="462.74"/>
    <n v="462.74"/>
    <n v="0"/>
    <n v="185.096"/>
    <x v="0"/>
  </r>
  <r>
    <s v="       111290"/>
    <s v="111290"/>
    <s v="       200272"/>
    <s v="Logički kontroler s napaj"/>
    <x v="1"/>
    <s v="11.12.19"/>
    <s v="01.01.20"/>
    <n v="100"/>
    <n v="1"/>
    <n v="3509.13"/>
    <n v="3509.13"/>
    <n v="0"/>
    <n v="1403.652"/>
    <x v="0"/>
  </r>
  <r>
    <s v="       111291"/>
    <s v="111291"/>
    <s v="       200664"/>
    <s v="UV - lampa"/>
    <x v="1"/>
    <s v="13.12.19"/>
    <s v="01.01.20"/>
    <n v="100"/>
    <n v="1"/>
    <n v="3463.85"/>
    <n v="3463.85"/>
    <n v="0"/>
    <n v="1385.54"/>
    <x v="0"/>
  </r>
  <r>
    <s v="       111292"/>
    <s v="111292"/>
    <s v="       200665"/>
    <s v="UV - lampa sa svjetlom"/>
    <x v="1"/>
    <s v="13.12.19"/>
    <s v="01.01.20"/>
    <n v="100"/>
    <n v="1"/>
    <n v="167.68"/>
    <n v="167.68"/>
    <n v="0"/>
    <n v="67.072000000000003"/>
    <x v="0"/>
  </r>
  <r>
    <s v="       111293"/>
    <s v="111293"/>
    <s v="       200665"/>
    <s v="UV - lampa sa svjetlom"/>
    <x v="1"/>
    <s v="13.12.19"/>
    <s v="01.01.20"/>
    <n v="100"/>
    <n v="1"/>
    <n v="167.68"/>
    <n v="167.68"/>
    <n v="0"/>
    <n v="67.072000000000003"/>
    <x v="0"/>
  </r>
  <r>
    <s v="       111294"/>
    <s v="111294"/>
    <s v="       200665"/>
    <s v="UV - lampa sa svjetlom"/>
    <x v="1"/>
    <s v="13.12.19"/>
    <s v="01.01.20"/>
    <n v="100"/>
    <n v="1"/>
    <n v="167.68"/>
    <n v="167.68"/>
    <n v="0"/>
    <n v="67.072000000000003"/>
    <x v="0"/>
  </r>
  <r>
    <s v="       111295"/>
    <s v="111295"/>
    <s v="       200236"/>
    <s v="Kontroler za prikupljanje"/>
    <x v="1"/>
    <s v="18.09.19"/>
    <s v="01.10.19"/>
    <n v="100"/>
    <n v="1"/>
    <n v="2235.7600000000002"/>
    <n v="2235.7600000000002"/>
    <n v="0"/>
    <n v="894.30400000000009"/>
    <x v="0"/>
  </r>
  <r>
    <s v="       111301"/>
    <s v="111301"/>
    <s v="       200456"/>
    <s v="Pointer laser"/>
    <x v="1"/>
    <s v="29.11.19"/>
    <s v="01.12.19"/>
    <n v="100"/>
    <n v="1"/>
    <n v="300"/>
    <n v="300"/>
    <n v="0"/>
    <n v="120"/>
    <x v="0"/>
  </r>
  <r>
    <s v="       111302"/>
    <s v="111302"/>
    <s v="       200456"/>
    <s v="Pointer laser"/>
    <x v="1"/>
    <s v="29.11.19"/>
    <s v="01.12.19"/>
    <n v="100"/>
    <n v="1"/>
    <n v="300"/>
    <n v="300"/>
    <n v="0"/>
    <n v="120"/>
    <x v="0"/>
  </r>
  <r>
    <s v="       111322"/>
    <s v="111322"/>
    <s v="       102626"/>
    <s v="KOMPRESOR S DODACIMA"/>
    <x v="1"/>
    <s v="01.03.20"/>
    <m/>
    <n v="100"/>
    <n v="1"/>
    <n v="1199.2"/>
    <n v="1199.2"/>
    <n v="0"/>
    <n v="479.68000000000006"/>
    <x v="0"/>
  </r>
  <r>
    <s v="       111334"/>
    <s v="111334"/>
    <s v="       200699"/>
    <s v="MOBITEL XIAOMI NOTE 9"/>
    <x v="2"/>
    <s v="09.07.20"/>
    <s v="01.08.20"/>
    <n v="100"/>
    <n v="1"/>
    <n v="1750"/>
    <n v="1750"/>
    <n v="0"/>
    <n v="700"/>
    <x v="0"/>
  </r>
  <r>
    <s v="       111335"/>
    <s v="111335"/>
    <s v="       200699"/>
    <s v="MOBITEL XIAOMI NOTE 9"/>
    <x v="2"/>
    <s v="09.07.20"/>
    <m/>
    <n v="100"/>
    <n v="1"/>
    <n v="1750"/>
    <n v="1750"/>
    <n v="0"/>
    <n v="700"/>
    <x v="0"/>
  </r>
  <r>
    <s v="       111355"/>
    <s v="111355"/>
    <s v="       102642"/>
    <s v="MOBITEL IPHONE SE 64GB"/>
    <x v="2"/>
    <s v="27.08.20"/>
    <s v="01.09.20"/>
    <n v="100"/>
    <n v="1"/>
    <n v="2547.02"/>
    <n v="2547.02"/>
    <n v="0"/>
    <n v="1018.808"/>
    <x v="0"/>
  </r>
  <r>
    <s v="       111364"/>
    <s v="111364"/>
    <s v="       200701"/>
    <s v="KAMERA HD GENIUS FACECAM 1000X"/>
    <x v="2"/>
    <s v="22.09.20"/>
    <s v="01.10.20"/>
    <n v="100"/>
    <n v="1"/>
    <n v="152.67000000000002"/>
    <n v="152.67000000000002"/>
    <n v="0"/>
    <n v="61.068000000000012"/>
    <x v="0"/>
  </r>
  <r>
    <s v="       111365"/>
    <s v="111365"/>
    <s v="       200702"/>
    <s v="KAMERA HD GENIUS FACECAM 1000X"/>
    <x v="2"/>
    <s v="22.09.20"/>
    <s v="01.10.20"/>
    <n v="100"/>
    <n v="1"/>
    <n v="152.67000000000002"/>
    <n v="152.67000000000002"/>
    <n v="0"/>
    <n v="61.068000000000012"/>
    <x v="0"/>
  </r>
  <r>
    <s v="       111366"/>
    <s v="111366"/>
    <s v="       200702"/>
    <s v="KAMERA HD GENIUS FACECAM 1000X"/>
    <x v="2"/>
    <s v="22.09.20"/>
    <s v="01.10.20"/>
    <n v="100"/>
    <n v="1"/>
    <n v="152.67000000000002"/>
    <n v="152.67000000000002"/>
    <n v="0"/>
    <n v="61.068000000000012"/>
    <x v="0"/>
  </r>
  <r>
    <s v="       111367"/>
    <s v="111367"/>
    <s v="       200702"/>
    <s v="KAMERA HD GENIUS FACECAM 1000X"/>
    <x v="2"/>
    <s v="22.09.20"/>
    <s v="01.10.20"/>
    <n v="100"/>
    <n v="1"/>
    <n v="152.67000000000002"/>
    <n v="152.67000000000002"/>
    <n v="0"/>
    <n v="61.068000000000012"/>
    <x v="0"/>
  </r>
  <r>
    <s v="       111368"/>
    <s v="111368"/>
    <s v="       200702"/>
    <s v="KAMERA HD GENIUS FACECAM 1000X"/>
    <x v="2"/>
    <s v="22.09.20"/>
    <s v="01.10.20"/>
    <n v="100"/>
    <n v="1"/>
    <n v="152.67000000000002"/>
    <n v="152.67000000000002"/>
    <n v="0"/>
    <n v="61.068000000000012"/>
    <x v="0"/>
  </r>
  <r>
    <s v="       111369"/>
    <s v="111369"/>
    <s v="       200702"/>
    <s v="KAMERA HD GENIUS FACECAM 1000X"/>
    <x v="2"/>
    <s v="22.09.20"/>
    <s v="01.10.20"/>
    <n v="100"/>
    <n v="1"/>
    <n v="152.65"/>
    <n v="152.65"/>
    <n v="0"/>
    <n v="61.06"/>
    <x v="0"/>
  </r>
  <r>
    <s v="       111370"/>
    <s v="111370"/>
    <s v="       200703"/>
    <s v="SLUŠALICE SENNHEISER PC 2"/>
    <x v="1"/>
    <s v="24.09.20"/>
    <s v="01.10.20"/>
    <n v="100"/>
    <n v="1"/>
    <n v="119"/>
    <n v="119"/>
    <n v="0"/>
    <n v="47.6"/>
    <x v="0"/>
  </r>
  <r>
    <s v="       111371"/>
    <s v="111371"/>
    <s v="       200703"/>
    <s v="SLUŠALICE SENNHEISER PC 2"/>
    <x v="1"/>
    <s v="24.09.20"/>
    <s v="01.10.20"/>
    <n v="100"/>
    <n v="1"/>
    <n v="119"/>
    <n v="119"/>
    <n v="0"/>
    <n v="47.6"/>
    <x v="0"/>
  </r>
  <r>
    <s v="       111372"/>
    <s v="111372"/>
    <s v="       200703"/>
    <s v="SLUŠALICE SENNHEISER PC 2"/>
    <x v="1"/>
    <s v="24.09.20"/>
    <s v="01.10.20"/>
    <n v="100"/>
    <n v="1"/>
    <n v="119"/>
    <n v="119"/>
    <n v="0"/>
    <n v="47.6"/>
    <x v="0"/>
  </r>
  <r>
    <s v="       111373"/>
    <s v="111373"/>
    <s v="       200703"/>
    <s v="SLUŠALICE SENNHEISER PC 2"/>
    <x v="1"/>
    <s v="24.09.20"/>
    <s v="01.10.20"/>
    <n v="100"/>
    <n v="1"/>
    <n v="119"/>
    <n v="119"/>
    <n v="0"/>
    <n v="47.6"/>
    <x v="0"/>
  </r>
  <r>
    <s v="       111374"/>
    <s v="111374"/>
    <s v="       200703"/>
    <s v="SLUŠALICE SENNHEISER PC 2"/>
    <x v="1"/>
    <s v="24.09.20"/>
    <s v="01.10.20"/>
    <n v="100"/>
    <n v="1"/>
    <n v="119"/>
    <n v="119"/>
    <n v="0"/>
    <n v="47.6"/>
    <x v="0"/>
  </r>
  <r>
    <s v="       111375"/>
    <s v="111375"/>
    <s v="       200703"/>
    <s v="SLUŠALICE SENNHEISER PC 2"/>
    <x v="1"/>
    <s v="24.09.20"/>
    <s v="01.10.20"/>
    <n v="100"/>
    <n v="1"/>
    <n v="119"/>
    <n v="119"/>
    <n v="0"/>
    <n v="47.6"/>
    <x v="0"/>
  </r>
  <r>
    <s v="       111376"/>
    <s v="111376"/>
    <s v="       200703"/>
    <s v="SLUŠALICE SENNHEISER PC 2"/>
    <x v="1"/>
    <s v="24.09.20"/>
    <s v="01.10.20"/>
    <n v="100"/>
    <n v="1"/>
    <n v="119"/>
    <n v="119"/>
    <n v="0"/>
    <n v="47.6"/>
    <x v="0"/>
  </r>
  <r>
    <s v="       111377"/>
    <s v="111377"/>
    <s v="       200703"/>
    <s v="SLUŠALICE SENNHEISER PC 2"/>
    <x v="1"/>
    <s v="24.09.20"/>
    <s v="01.10.20"/>
    <n v="100"/>
    <n v="1"/>
    <n v="119"/>
    <n v="119"/>
    <n v="0"/>
    <n v="47.6"/>
    <x v="0"/>
  </r>
  <r>
    <s v="       111380"/>
    <s v="111380"/>
    <s v="       200688"/>
    <s v="WEB KAMERA"/>
    <x v="2"/>
    <s v="21.09.20"/>
    <s v="01.10.20"/>
    <n v="100"/>
    <n v="1"/>
    <n v="199.99"/>
    <n v="199.99"/>
    <n v="0"/>
    <n v="79.996000000000009"/>
    <x v="0"/>
  </r>
  <r>
    <s v="       111381"/>
    <s v="111381"/>
    <s v="       200688"/>
    <s v="WEB KAMERA"/>
    <x v="2"/>
    <s v="21.09.20"/>
    <s v="01.10.20"/>
    <n v="100"/>
    <n v="1"/>
    <n v="199.99"/>
    <n v="199.99"/>
    <n v="0"/>
    <n v="79.996000000000009"/>
    <x v="0"/>
  </r>
  <r>
    <s v="       111387"/>
    <s v="111387"/>
    <s v="       200709"/>
    <s v="WEB KAMERA CYCLOPS 1080P"/>
    <x v="2"/>
    <s v="24.09.20"/>
    <s v="01.10.20"/>
    <n v="100"/>
    <n v="1"/>
    <n v="310"/>
    <n v="310"/>
    <n v="0"/>
    <n v="124"/>
    <x v="0"/>
  </r>
  <r>
    <s v="       111421"/>
    <s v="111421"/>
    <s v="       200743"/>
    <s v="MOBITEL SAMSUNG GALAXY A40"/>
    <x v="2"/>
    <s v="31.01.20"/>
    <s v="01.02.20"/>
    <n v="100"/>
    <n v="1"/>
    <n v="499"/>
    <n v="499"/>
    <n v="0"/>
    <n v="199.60000000000002"/>
    <x v="0"/>
  </r>
  <r>
    <s v="       111422"/>
    <s v="111422"/>
    <s v="       200744"/>
    <s v="HDD EXT.6TB"/>
    <x v="2"/>
    <s v="14.01.20"/>
    <s v="01.02.20"/>
    <n v="100"/>
    <n v="1"/>
    <n v="1070.99"/>
    <n v="1070.99"/>
    <n v="0"/>
    <n v="428.39600000000002"/>
    <x v="0"/>
  </r>
  <r>
    <s v="       111430"/>
    <s v="111430"/>
    <s v="       200661"/>
    <s v="USISAVAČ ROWENTA"/>
    <x v="1"/>
    <s v="05.02.20"/>
    <s v="01.03.20"/>
    <n v="100"/>
    <n v="1"/>
    <n v="1099"/>
    <n v="1099"/>
    <n v="0"/>
    <n v="439.6"/>
    <x v="0"/>
  </r>
  <r>
    <s v="       111431"/>
    <s v="111431"/>
    <s v="       200751"/>
    <s v="LASERSKI DALJINOMETAR BOSCH"/>
    <x v="1"/>
    <s v="11.02.20"/>
    <s v="01.03.20"/>
    <n v="100"/>
    <n v="1"/>
    <n v="1129"/>
    <n v="1129"/>
    <n v="0"/>
    <n v="451.6"/>
    <x v="0"/>
  </r>
  <r>
    <s v="       111432"/>
    <s v="111432"/>
    <s v="       200752"/>
    <s v="PERAČ ZA PROZORE WV2"/>
    <x v="1"/>
    <s v="09.06.20"/>
    <s v="01.07.20"/>
    <n v="100"/>
    <n v="1"/>
    <n v="579"/>
    <n v="579"/>
    <n v="0"/>
    <n v="231.60000000000002"/>
    <x v="0"/>
  </r>
  <r>
    <s v="       111433"/>
    <s v="111433"/>
    <s v="       200753"/>
    <s v="WEB KAMERA LOGITECH C615"/>
    <x v="2"/>
    <s v="28.08.20"/>
    <s v="01.09.20"/>
    <n v="100"/>
    <n v="1"/>
    <n v="704.05000000000007"/>
    <n v="704.05000000000007"/>
    <n v="0"/>
    <n v="281.62000000000006"/>
    <x v="0"/>
  </r>
  <r>
    <s v="       111434"/>
    <s v="111434"/>
    <s v="       200754"/>
    <s v="REZAČ PAPIRA S POLUGOM"/>
    <x v="1"/>
    <s v="20.02.20"/>
    <s v="01.03.20"/>
    <n v="100"/>
    <n v="1"/>
    <n v="644.04"/>
    <n v="644.04"/>
    <n v="0"/>
    <n v="257.61599999999999"/>
    <x v="0"/>
  </r>
  <r>
    <s v="       111435"/>
    <s v="111435"/>
    <s v="       200755"/>
    <s v="UNIŠTAVAČ DOKUMENATA"/>
    <x v="1"/>
    <s v="20.02.20"/>
    <s v="01.03.20"/>
    <n v="100"/>
    <n v="1"/>
    <n v="381.25"/>
    <n v="381.25"/>
    <n v="0"/>
    <n v="152.5"/>
    <x v="0"/>
  </r>
  <r>
    <s v="       111441"/>
    <s v="111441"/>
    <s v="       200762"/>
    <s v="TABLET SAMSUNG GALAXY A10"/>
    <x v="2"/>
    <s v="15.06.20"/>
    <s v="01.07.20"/>
    <n v="100"/>
    <n v="1"/>
    <n v="1099"/>
    <n v="1099"/>
    <n v="0"/>
    <n v="439.6"/>
    <x v="0"/>
  </r>
  <r>
    <s v="       111442"/>
    <s v="111442"/>
    <s v="       200763"/>
    <s v="MOBITEL SAMSUNG GALAKSY A51"/>
    <x v="2"/>
    <s v="25.06.20"/>
    <s v="01.07.20"/>
    <n v="100"/>
    <n v="1"/>
    <n v="1599"/>
    <n v="1599"/>
    <n v="0"/>
    <n v="639.6"/>
    <x v="0"/>
  </r>
  <r>
    <s v="       111443"/>
    <s v="111443"/>
    <s v="       200764"/>
    <s v="MOBITEL IPHONE 64GB"/>
    <x v="2"/>
    <s v="25.06.20"/>
    <s v="01.07.20"/>
    <n v="100"/>
    <n v="1"/>
    <n v="2599"/>
    <n v="2599"/>
    <n v="0"/>
    <n v="1039.6000000000001"/>
    <x v="0"/>
  </r>
  <r>
    <s v="       111448"/>
    <s v="111448"/>
    <s v="       200765"/>
    <s v="TABLET GRAFIČKI GENIUS"/>
    <x v="2"/>
    <s v="02.10.20"/>
    <s v="01.11.20"/>
    <n v="100"/>
    <n v="1"/>
    <n v="399"/>
    <n v="399"/>
    <n v="0"/>
    <n v="159.60000000000002"/>
    <x v="0"/>
  </r>
  <r>
    <s v="       111450"/>
    <s v="111450"/>
    <s v="       200767"/>
    <s v="WEB KAMERA XIAOMI"/>
    <x v="2"/>
    <s v="06.10.20"/>
    <s v="01.11.20"/>
    <n v="100"/>
    <n v="1"/>
    <n v="334"/>
    <n v="334"/>
    <n v="0"/>
    <n v="133.6"/>
    <x v="0"/>
  </r>
  <r>
    <s v="       111465"/>
    <s v="111465"/>
    <s v="       200768"/>
    <s v="SLUŠALICE S MIKROFONOM"/>
    <x v="1"/>
    <s v="14.09.20"/>
    <s v="01.10.20"/>
    <n v="100"/>
    <n v="1"/>
    <n v="1001.72"/>
    <n v="1001.72"/>
    <n v="0"/>
    <n v="400.68800000000005"/>
    <x v="0"/>
  </r>
  <r>
    <s v="       111470"/>
    <s v="111470"/>
    <s v="       200773"/>
    <s v="WEB KAMERA 1080P"/>
    <x v="2"/>
    <s v="09.10.20"/>
    <s v="01.11.20"/>
    <n v="100"/>
    <n v="1"/>
    <n v="199.99"/>
    <n v="199.99"/>
    <n v="0"/>
    <n v="79.996000000000009"/>
    <x v="0"/>
  </r>
  <r>
    <s v="       111471"/>
    <s v="111471"/>
    <s v="       200773"/>
    <s v="WEB KAMERA 1080P"/>
    <x v="2"/>
    <s v="09.10.20"/>
    <s v="01.11.20"/>
    <n v="100"/>
    <n v="1"/>
    <n v="199.99"/>
    <n v="199.99"/>
    <n v="0"/>
    <n v="79.996000000000009"/>
    <x v="0"/>
  </r>
  <r>
    <s v="       111472"/>
    <s v="111472"/>
    <s v="       200773"/>
    <s v="WEB KAMERA 1080P"/>
    <x v="2"/>
    <s v="09.10.20"/>
    <m/>
    <n v="100"/>
    <n v="1"/>
    <n v="199.99"/>
    <n v="199.99"/>
    <n v="0"/>
    <n v="79.996000000000009"/>
    <x v="0"/>
  </r>
  <r>
    <s v="       111473"/>
    <s v="111473"/>
    <s v="       200773"/>
    <s v="WEB KAMERA 1080P"/>
    <x v="2"/>
    <s v="09.10.20"/>
    <s v="01.11.20"/>
    <n v="100"/>
    <n v="1"/>
    <n v="199.99"/>
    <n v="199.99"/>
    <n v="0"/>
    <n v="79.996000000000009"/>
    <x v="0"/>
  </r>
  <r>
    <s v="       111474"/>
    <s v="111474"/>
    <s v="       200774"/>
    <s v="WEB KAMERA IMILAB"/>
    <x v="2"/>
    <s v="13.10.20"/>
    <s v="01.11.20"/>
    <n v="100"/>
    <n v="1"/>
    <n v="269"/>
    <n v="269"/>
    <n v="0"/>
    <n v="107.60000000000001"/>
    <x v="0"/>
  </r>
  <r>
    <s v="       111475"/>
    <s v="111475"/>
    <s v="       200774"/>
    <s v="WEB KAMERA IMILAB"/>
    <x v="2"/>
    <s v="13.10.20"/>
    <s v="01.11.20"/>
    <n v="100"/>
    <n v="1"/>
    <n v="269"/>
    <n v="269"/>
    <n v="0"/>
    <n v="107.60000000000001"/>
    <x v="0"/>
  </r>
  <r>
    <s v="       111476"/>
    <s v="111476"/>
    <s v="       200774"/>
    <s v="WEB KAMERA IMILAB"/>
    <x v="2"/>
    <s v="17.10.20"/>
    <s v="01.11.20"/>
    <n v="100"/>
    <n v="1"/>
    <n v="334"/>
    <n v="334"/>
    <n v="0"/>
    <n v="133.6"/>
    <x v="0"/>
  </r>
  <r>
    <s v="       111477"/>
    <s v="111477"/>
    <s v="       200775"/>
    <s v="WEB KAMERA LOGITECH C270 HD"/>
    <x v="2"/>
    <s v="16.10.20"/>
    <s v="01.11.20"/>
    <n v="100"/>
    <n v="1"/>
    <n v="400"/>
    <n v="400"/>
    <n v="0"/>
    <n v="160"/>
    <x v="0"/>
  </r>
  <r>
    <s v="       111478"/>
    <s v="111478"/>
    <s v="       200776"/>
    <s v="STATIV ZA WEB KAMERU AL-225A"/>
    <x v="2"/>
    <s v="09.10.20"/>
    <s v="01.11.20"/>
    <n v="100"/>
    <n v="1"/>
    <n v="700"/>
    <n v="700"/>
    <n v="0"/>
    <n v="280"/>
    <x v="0"/>
  </r>
  <r>
    <s v="       111480"/>
    <s v="111480"/>
    <s v="       200778"/>
    <s v="SLUŠALICE SENNHEISER PC2"/>
    <x v="1"/>
    <s v="30.10.20"/>
    <s v="01.11.20"/>
    <n v="100"/>
    <n v="1"/>
    <n v="124.8"/>
    <n v="124.8"/>
    <n v="0"/>
    <n v="49.92"/>
    <x v="0"/>
  </r>
  <r>
    <s v="       111481"/>
    <s v="111481"/>
    <s v="       200778"/>
    <s v="SLUŠALICE SENNHEISER PC2"/>
    <x v="1"/>
    <s v="30.10.20"/>
    <s v="01.11.20"/>
    <n v="100"/>
    <n v="1"/>
    <n v="124.8"/>
    <n v="124.8"/>
    <n v="0"/>
    <n v="49.92"/>
    <x v="0"/>
  </r>
  <r>
    <s v="       111482"/>
    <s v="111482"/>
    <s v="       200778"/>
    <s v="SLUŠALICE SENNHEISER PC2"/>
    <x v="1"/>
    <s v="30.10.20"/>
    <s v="01.11.20"/>
    <n v="100"/>
    <n v="1"/>
    <n v="124.8"/>
    <n v="124.8"/>
    <n v="0"/>
    <n v="49.92"/>
    <x v="0"/>
  </r>
  <r>
    <s v="       111483"/>
    <s v="111483"/>
    <s v="       200778"/>
    <s v="SLUŠALICE SENNHEISER PC2"/>
    <x v="1"/>
    <s v="30.10.20"/>
    <s v="01.11.20"/>
    <n v="100"/>
    <n v="1"/>
    <n v="124.8"/>
    <n v="124.8"/>
    <n v="0"/>
    <n v="49.92"/>
    <x v="0"/>
  </r>
  <r>
    <s v="       111484"/>
    <s v="111484"/>
    <s v="       200778"/>
    <s v="SLUŠALICE SENNHEISER PC2"/>
    <x v="1"/>
    <s v="30.10.20"/>
    <s v="01.11.20"/>
    <n v="100"/>
    <n v="1"/>
    <n v="124.8"/>
    <n v="124.8"/>
    <n v="0"/>
    <n v="49.92"/>
    <x v="0"/>
  </r>
  <r>
    <s v="       111485"/>
    <s v="111485"/>
    <s v="       200779"/>
    <s v="SLUŠALICE SENNHEISER PC3"/>
    <x v="1"/>
    <s v="27.10.20"/>
    <s v="01.11.20"/>
    <n v="100"/>
    <n v="1"/>
    <n v="169"/>
    <n v="169"/>
    <n v="0"/>
    <n v="67.600000000000009"/>
    <x v="0"/>
  </r>
  <r>
    <s v="       111486"/>
    <s v="111486"/>
    <s v="       200779"/>
    <s v="SLUŠALICE SENNHEISER PC3"/>
    <x v="1"/>
    <s v="27.10.20"/>
    <s v="01.11.20"/>
    <n v="100"/>
    <n v="1"/>
    <n v="169"/>
    <n v="169"/>
    <n v="0"/>
    <n v="67.600000000000009"/>
    <x v="0"/>
  </r>
  <r>
    <s v="       111487"/>
    <s v="111487"/>
    <s v="       200779"/>
    <s v="SLUŠALICE SENNHEISER PC3"/>
    <x v="1"/>
    <s v="27.10.20"/>
    <s v="01.11.20"/>
    <n v="100"/>
    <n v="1"/>
    <n v="169"/>
    <n v="169"/>
    <n v="0"/>
    <n v="67.600000000000009"/>
    <x v="0"/>
  </r>
  <r>
    <s v="       111488"/>
    <s v="111488"/>
    <s v="       200779"/>
    <s v="SLUŠALICE SENNHEISER PC3"/>
    <x v="1"/>
    <s v="27.10.20"/>
    <s v="01.11.20"/>
    <n v="100"/>
    <n v="1"/>
    <n v="169"/>
    <n v="169"/>
    <n v="0"/>
    <n v="67.600000000000009"/>
    <x v="0"/>
  </r>
  <r>
    <s v="       111489"/>
    <s v="111489"/>
    <s v="       200779"/>
    <s v="SLUŠALICE SENNHEISER PC3"/>
    <x v="1"/>
    <s v="27.10.20"/>
    <s v="01.11.20"/>
    <n v="100"/>
    <n v="1"/>
    <n v="168.99"/>
    <n v="168.99"/>
    <n v="0"/>
    <n v="67.596000000000004"/>
    <x v="0"/>
  </r>
  <r>
    <s v="       111490"/>
    <s v="111490"/>
    <s v="       200780"/>
    <s v="WEB KAMERA LOGITECH C930"/>
    <x v="2"/>
    <s v="09.10.20"/>
    <s v="01.11.20"/>
    <n v="100"/>
    <n v="1"/>
    <n v="1568.14"/>
    <n v="1568.14"/>
    <n v="0"/>
    <n v="627.25600000000009"/>
    <x v="0"/>
  </r>
  <r>
    <s v="       111491"/>
    <s v="111491"/>
    <s v="       200781"/>
    <s v="WEB KAMERA LOGITECH C525"/>
    <x v="2"/>
    <s v="23.10.20"/>
    <s v="01.11.20"/>
    <n v="100"/>
    <n v="1"/>
    <n v="519"/>
    <n v="519"/>
    <n v="0"/>
    <n v="207.60000000000002"/>
    <x v="0"/>
  </r>
  <r>
    <s v="       111493"/>
    <s v="111493"/>
    <s v="       200783"/>
    <s v="BUŠILICA  BOSCH 18V"/>
    <x v="1"/>
    <s v="27.10.20"/>
    <s v="01.11.20"/>
    <n v="100"/>
    <n v="1"/>
    <n v="3171.75"/>
    <n v="3171.75"/>
    <n v="0"/>
    <n v="1268.7"/>
    <x v="0"/>
  </r>
  <r>
    <s v="       111494"/>
    <s v="111494"/>
    <s v="       200784"/>
    <s v="TABLET GRAFIČKI WACOM ONE 13"/>
    <x v="2"/>
    <s v="27.10.20"/>
    <s v="01.11.20"/>
    <n v="100"/>
    <n v="1"/>
    <n v="3334"/>
    <n v="3334"/>
    <n v="0"/>
    <n v="1333.6000000000001"/>
    <x v="0"/>
  </r>
  <r>
    <s v="       111495"/>
    <s v="111495"/>
    <s v="       200785"/>
    <s v="STROJ ZA SPIRALNI UVEZ"/>
    <x v="1"/>
    <s v="22.10.20"/>
    <s v="01.11.20"/>
    <n v="100"/>
    <n v="1"/>
    <n v="405"/>
    <n v="405"/>
    <n v="0"/>
    <n v="162"/>
    <x v="0"/>
  </r>
  <r>
    <s v="       111496"/>
    <s v="111496"/>
    <s v="       200768"/>
    <s v="SLUŠALICE S MIKROFONOM"/>
    <x v="1"/>
    <s v="12.10.20"/>
    <s v="01.11.20"/>
    <n v="100"/>
    <n v="1"/>
    <n v="240"/>
    <n v="240"/>
    <n v="0"/>
    <n v="96"/>
    <x v="0"/>
  </r>
  <r>
    <s v="       111497"/>
    <s v="111497"/>
    <s v="       200768"/>
    <s v="SLUŠALICE S MIKROFONOM"/>
    <x v="1"/>
    <s v="12.10.20"/>
    <s v="01.11.20"/>
    <n v="100"/>
    <n v="1"/>
    <n v="220"/>
    <n v="220"/>
    <n v="0"/>
    <n v="88"/>
    <x v="0"/>
  </r>
  <r>
    <s v="       111498"/>
    <s v="111498"/>
    <s v="       200786"/>
    <s v="TABLET GRAFIČKI WACOM"/>
    <x v="2"/>
    <s v="27.10.20"/>
    <s v="01.11.20"/>
    <n v="100"/>
    <n v="1"/>
    <n v="759.05000000000007"/>
    <n v="759.05000000000007"/>
    <n v="0"/>
    <n v="303.62000000000006"/>
    <x v="0"/>
  </r>
  <r>
    <s v="       111499"/>
    <s v="111499"/>
    <s v="       200784"/>
    <s v="TABLET GRAFIČKI WACOM ONE 13"/>
    <x v="2"/>
    <s v="21.10.20"/>
    <s v="01.11.20"/>
    <n v="100"/>
    <n v="1"/>
    <n v="3334"/>
    <n v="3334"/>
    <n v="0"/>
    <n v="1333.6000000000001"/>
    <x v="0"/>
  </r>
  <r>
    <s v="       111500"/>
    <s v="111500"/>
    <s v="       200788"/>
    <s v="KAMERA ASI 290"/>
    <x v="2"/>
    <s v="03.11.20"/>
    <s v="01.12.20"/>
    <n v="100"/>
    <n v="1"/>
    <n v="2730"/>
    <n v="2730"/>
    <n v="0"/>
    <n v="1092"/>
    <x v="0"/>
  </r>
  <r>
    <s v="       111506"/>
    <s v="111506"/>
    <s v="       102657"/>
    <s v="SLUŠALICE LOGITECH PC 960"/>
    <x v="1"/>
    <s v="06.11.20"/>
    <s v="01.12.20"/>
    <n v="100"/>
    <n v="1"/>
    <n v="260.34000000000003"/>
    <n v="260.34000000000003"/>
    <n v="0"/>
    <n v="104.13600000000002"/>
    <x v="0"/>
  </r>
  <r>
    <s v="       111509"/>
    <s v="111509"/>
    <s v="       200789"/>
    <s v="SLUŠALICE LOGITECH G PRO X"/>
    <x v="1"/>
    <s v="16.11.20"/>
    <s v="01.12.20"/>
    <n v="100"/>
    <n v="1"/>
    <n v="999"/>
    <n v="999"/>
    <n v="0"/>
    <n v="399.6"/>
    <x v="0"/>
  </r>
  <r>
    <s v="       111510"/>
    <s v="111510"/>
    <s v="       200790"/>
    <s v="AUTO NAVIGACIJA GARMIN 51"/>
    <x v="1"/>
    <s v="28.09.20"/>
    <s v="01.10.20"/>
    <n v="100"/>
    <n v="1"/>
    <n v="1029"/>
    <n v="1029"/>
    <n v="0"/>
    <n v="411.6"/>
    <x v="0"/>
  </r>
  <r>
    <s v="       111511"/>
    <s v="111511"/>
    <s v="       200689"/>
    <s v="WEB KAMERA LOGITECH C920"/>
    <x v="2"/>
    <s v="11.11.20"/>
    <s v="01.12.20"/>
    <n v="100"/>
    <n v="1"/>
    <n v="799"/>
    <n v="799"/>
    <n v="0"/>
    <n v="319.60000000000002"/>
    <x v="0"/>
  </r>
  <r>
    <s v="       111512"/>
    <s v="111512"/>
    <s v="       200689"/>
    <s v="WEB KAMERA LOGITECH C920"/>
    <x v="2"/>
    <s v="11.11.20"/>
    <s v="01.12.20"/>
    <n v="100"/>
    <n v="1"/>
    <n v="799"/>
    <n v="799"/>
    <n v="0"/>
    <n v="319.60000000000002"/>
    <x v="0"/>
  </r>
  <r>
    <s v="       111513"/>
    <s v="111513"/>
    <s v="       200689"/>
    <s v="WEB KAMERA LOGITECH C920"/>
    <x v="2"/>
    <s v="11.11.20"/>
    <s v="01.12.20"/>
    <n v="100"/>
    <n v="1"/>
    <n v="799"/>
    <n v="799"/>
    <n v="0"/>
    <n v="319.60000000000002"/>
    <x v="0"/>
  </r>
  <r>
    <s v="       111514"/>
    <s v="111514"/>
    <s v="       200689"/>
    <s v="WEB KAMERA LOGITECH C920"/>
    <x v="2"/>
    <s v="11.11.20"/>
    <s v="01.12.20"/>
    <n v="100"/>
    <n v="1"/>
    <n v="799"/>
    <n v="799"/>
    <n v="0"/>
    <n v="319.60000000000002"/>
    <x v="0"/>
  </r>
  <r>
    <s v="       111517"/>
    <s v="111517"/>
    <s v="       200797"/>
    <s v="WEB KAMERA GENIUS QCAM6000"/>
    <x v="2"/>
    <s v="25.08.20"/>
    <s v="01.09.20"/>
    <n v="100"/>
    <n v="1"/>
    <n v="223.20000000000002"/>
    <n v="223.20000000000002"/>
    <n v="0"/>
    <n v="89.280000000000015"/>
    <x v="0"/>
  </r>
  <r>
    <s v="       111518"/>
    <s v="111518"/>
    <s v="       102660"/>
    <s v="WEB KAMERA HD PRO C920"/>
    <x v="2"/>
    <s v="18.09.20"/>
    <s v="01.10.20"/>
    <n v="100"/>
    <n v="1"/>
    <n v="750"/>
    <n v="750"/>
    <n v="0"/>
    <n v="300"/>
    <x v="0"/>
  </r>
  <r>
    <s v="       111519"/>
    <s v="111519"/>
    <s v="       102660"/>
    <s v="WEB KAMERA HD PRO C920"/>
    <x v="2"/>
    <s v="18.09.20"/>
    <s v="01.10.20"/>
    <n v="100"/>
    <n v="1"/>
    <n v="750"/>
    <n v="750"/>
    <n v="0"/>
    <n v="300"/>
    <x v="0"/>
  </r>
  <r>
    <s v="       111520"/>
    <s v="111520"/>
    <s v="       102660"/>
    <s v="WEB KAMERA HD PRO C920"/>
    <x v="2"/>
    <s v="18.09.20"/>
    <s v="01.10.20"/>
    <n v="100"/>
    <n v="1"/>
    <n v="750"/>
    <n v="750"/>
    <n v="0"/>
    <n v="300"/>
    <x v="0"/>
  </r>
  <r>
    <s v="       111521"/>
    <s v="111521"/>
    <s v="       102660"/>
    <s v="WEB KAMERA HD PRO C920"/>
    <x v="2"/>
    <s v="18.09.20"/>
    <s v="01.10.20"/>
    <n v="100"/>
    <n v="1"/>
    <n v="750"/>
    <n v="750"/>
    <n v="0"/>
    <n v="300"/>
    <x v="0"/>
  </r>
  <r>
    <s v="       111530"/>
    <s v="111530"/>
    <s v="       200791"/>
    <s v="STATIV ZA KAMERU ALPHA 1000"/>
    <x v="2"/>
    <s v="14.11.20"/>
    <s v="01.12.20"/>
    <n v="100"/>
    <n v="1"/>
    <n v="160"/>
    <n v="160"/>
    <n v="0"/>
    <n v="64"/>
    <x v="0"/>
  </r>
  <r>
    <s v="       111531"/>
    <s v="111531"/>
    <s v="       200791"/>
    <s v="STATIV ZA KAMERU ALPHA 1000"/>
    <x v="2"/>
    <s v="14.11.20"/>
    <s v="01.12.20"/>
    <n v="100"/>
    <n v="1"/>
    <n v="160"/>
    <n v="160"/>
    <n v="0"/>
    <n v="64"/>
    <x v="0"/>
  </r>
  <r>
    <s v="       111532"/>
    <s v="111532"/>
    <s v="       200791"/>
    <s v="STATIV ZA KAMERU ALPHA 1000"/>
    <x v="2"/>
    <s v="14.11.20"/>
    <s v="01.12.20"/>
    <n v="100"/>
    <n v="1"/>
    <n v="160"/>
    <n v="160"/>
    <n v="0"/>
    <n v="64"/>
    <x v="0"/>
  </r>
  <r>
    <s v="       111533"/>
    <s v="111533"/>
    <s v="       200791"/>
    <s v="STATIV ZA KAMERU ALPHA 1000"/>
    <x v="2"/>
    <s v="14.11.20"/>
    <s v="01.12.20"/>
    <n v="100"/>
    <n v="1"/>
    <n v="160"/>
    <n v="160"/>
    <n v="0"/>
    <n v="64"/>
    <x v="0"/>
  </r>
  <r>
    <s v="       111534"/>
    <s v="111534"/>
    <s v="       200791"/>
    <s v="STATIV ZA KAMERU ALPHA 1000"/>
    <x v="2"/>
    <s v="17.09.20"/>
    <s v="01.10.20"/>
    <n v="100"/>
    <n v="1"/>
    <n v="160"/>
    <n v="160"/>
    <n v="0"/>
    <n v="64"/>
    <x v="0"/>
  </r>
  <r>
    <s v="       111535"/>
    <s v="111535"/>
    <s v="       200791"/>
    <s v="STATIV ZA KAMERU ALPHA 1000"/>
    <x v="2"/>
    <s v="17.09.20"/>
    <s v="01.10.20"/>
    <n v="100"/>
    <n v="1"/>
    <n v="160"/>
    <n v="160"/>
    <n v="0"/>
    <n v="64"/>
    <x v="0"/>
  </r>
  <r>
    <s v="       111536"/>
    <s v="111536"/>
    <s v="       200791"/>
    <s v="STATIV ZA KAMERU ALPHA 1000"/>
    <x v="2"/>
    <s v="17.09.20"/>
    <s v="01.10.20"/>
    <n v="100"/>
    <n v="1"/>
    <n v="160"/>
    <n v="160"/>
    <n v="0"/>
    <n v="64"/>
    <x v="0"/>
  </r>
  <r>
    <s v="       111537"/>
    <s v="111537"/>
    <s v="       200791"/>
    <s v="STATIV ZA KAMERU ALPHA 1000"/>
    <x v="2"/>
    <s v="17.09.20"/>
    <s v="01.10.20"/>
    <n v="100"/>
    <n v="1"/>
    <n v="160"/>
    <n v="160"/>
    <n v="0"/>
    <n v="64"/>
    <x v="0"/>
  </r>
  <r>
    <s v="       111543"/>
    <s v="111543"/>
    <s v="       200792"/>
    <s v="SLUŠALICE S MIKROFONOM LOGITECH"/>
    <x v="1"/>
    <s v="02.11.20"/>
    <s v="01.12.20"/>
    <n v="100"/>
    <n v="1"/>
    <n v="149"/>
    <n v="149"/>
    <n v="0"/>
    <n v="59.6"/>
    <x v="0"/>
  </r>
  <r>
    <s v="       111544"/>
    <s v="111544"/>
    <s v="       200792"/>
    <s v="SLUŠALICE S MIKROFONOM LOGITECH"/>
    <x v="1"/>
    <s v="02.11.20"/>
    <s v="01.12.20"/>
    <n v="100"/>
    <n v="1"/>
    <n v="149"/>
    <n v="149"/>
    <n v="0"/>
    <n v="59.6"/>
    <x v="0"/>
  </r>
  <r>
    <s v="       111545"/>
    <s v="111545"/>
    <s v="       200793"/>
    <s v="WEB KAMERA WHIT SHARK 1080P"/>
    <x v="2"/>
    <s v="02.11.20"/>
    <s v="01.12.20"/>
    <n v="100"/>
    <n v="1"/>
    <n v="249"/>
    <n v="249"/>
    <n v="0"/>
    <n v="99.600000000000009"/>
    <x v="0"/>
  </r>
  <r>
    <s v="       111546"/>
    <s v="111546"/>
    <s v="       200793"/>
    <s v="WEB KAMERA WHIT SHARK 1080P"/>
    <x v="2"/>
    <s v="02.11.20"/>
    <s v="01.12.20"/>
    <n v="100"/>
    <n v="1"/>
    <n v="249"/>
    <n v="249"/>
    <n v="0"/>
    <n v="99.600000000000009"/>
    <x v="0"/>
  </r>
  <r>
    <s v="       111547"/>
    <s v="111547"/>
    <s v="       200794"/>
    <s v="WEB KAMERA LOGITECH C920S"/>
    <x v="2"/>
    <s v="05.10.20"/>
    <s v="01.11.20"/>
    <n v="100"/>
    <n v="1"/>
    <n v="683.24"/>
    <n v="683.24"/>
    <n v="0"/>
    <n v="273.29599999999999"/>
    <x v="0"/>
  </r>
  <r>
    <s v="       111548"/>
    <s v="111548"/>
    <s v="       200795"/>
    <s v="STALAK ZA FOTOGRAFSKU RASVJETU"/>
    <x v="1"/>
    <s v="02.10.20"/>
    <s v="01.11.20"/>
    <n v="100"/>
    <n v="1"/>
    <n v="184.99"/>
    <n v="184.99"/>
    <n v="0"/>
    <n v="73.996000000000009"/>
    <x v="0"/>
  </r>
  <r>
    <s v="       111549"/>
    <s v="111549"/>
    <s v="       200795"/>
    <s v="STALAK ZA FOTOGRAFSKU RASVJETU"/>
    <x v="1"/>
    <s v="02.10.20"/>
    <s v="01.11.20"/>
    <n v="100"/>
    <n v="1"/>
    <n v="324.60000000000002"/>
    <n v="324.60000000000002"/>
    <n v="0"/>
    <n v="129.84"/>
    <x v="0"/>
  </r>
  <r>
    <s v="       111550"/>
    <s v="111550"/>
    <s v="       200796"/>
    <s v="GRAFIČKI TABLET WACOM ONE"/>
    <x v="2"/>
    <s v="17.11.20"/>
    <s v="01.12.20"/>
    <n v="100"/>
    <n v="1"/>
    <n v="3300"/>
    <n v="3300"/>
    <n v="0"/>
    <n v="1320"/>
    <x v="0"/>
  </r>
  <r>
    <s v="       111551"/>
    <s v="111551"/>
    <s v="       200806"/>
    <s v="VAGA DIGITALNA"/>
    <x v="1"/>
    <s v="07.04.20"/>
    <s v="01.05.20"/>
    <n v="100"/>
    <n v="1"/>
    <n v="733.5"/>
    <n v="733.5"/>
    <n v="0"/>
    <n v="293.40000000000003"/>
    <x v="0"/>
  </r>
  <r>
    <s v="       111552"/>
    <s v="111552"/>
    <s v="       200798"/>
    <s v="SLUŠALICE LOGITECH H800"/>
    <x v="1"/>
    <s v="12.11.20"/>
    <s v="01.12.20"/>
    <n v="100"/>
    <n v="1"/>
    <n v="899"/>
    <n v="899"/>
    <n v="0"/>
    <n v="359.6"/>
    <x v="0"/>
  </r>
  <r>
    <s v="       111553"/>
    <s v="111553"/>
    <s v="       200799"/>
    <s v="SLUŠALICE LOGITECH H600"/>
    <x v="1"/>
    <s v="13.11.20"/>
    <s v="01.12.20"/>
    <n v="100"/>
    <n v="1"/>
    <n v="604.05000000000007"/>
    <n v="604.05000000000007"/>
    <n v="0"/>
    <n v="241.62000000000003"/>
    <x v="0"/>
  </r>
  <r>
    <s v="       111555"/>
    <s v="111555"/>
    <s v="       200801"/>
    <s v="SLUŠALICE SENNHEISER 350BT"/>
    <x v="1"/>
    <s v="02.11.20"/>
    <s v="01.12.20"/>
    <n v="100"/>
    <n v="1"/>
    <n v="749"/>
    <n v="749"/>
    <n v="0"/>
    <n v="299.60000000000002"/>
    <x v="0"/>
  </r>
  <r>
    <s v="       111572"/>
    <s v="111572"/>
    <s v="       200802"/>
    <s v="TABLET GRAFIČKI WACOM ONE13"/>
    <x v="2"/>
    <s v="23.11.20"/>
    <s v="01.12.20"/>
    <n v="100"/>
    <n v="1"/>
    <n v="3034"/>
    <n v="3034"/>
    <n v="0"/>
    <n v="1213.6000000000001"/>
    <x v="0"/>
  </r>
  <r>
    <s v="       111573"/>
    <s v="111573"/>
    <s v="       200809"/>
    <s v="SLUŠALICE LOGITECH H390"/>
    <x v="1"/>
    <s v="23.09.20"/>
    <s v="01.10.20"/>
    <n v="100"/>
    <n v="1"/>
    <n v="369"/>
    <n v="369"/>
    <n v="0"/>
    <n v="147.6"/>
    <x v="0"/>
  </r>
  <r>
    <s v="       111574"/>
    <s v="111574"/>
    <s v="       200803"/>
    <s v="KUČIŠTE EXTERNO"/>
    <x v="1"/>
    <s v="01.12.20"/>
    <s v="01.01.21"/>
    <n v="100"/>
    <n v="1"/>
    <n v="1135.1000000000001"/>
    <n v="1135.1000000000001"/>
    <n v="0"/>
    <n v="454.04000000000008"/>
    <x v="0"/>
  </r>
  <r>
    <s v="       111577"/>
    <s v="111577"/>
    <s v="       200822"/>
    <s v="WEB KAMERA TRUST TYRO"/>
    <x v="2"/>
    <s v="23.09.20"/>
    <s v="01.10.20"/>
    <n v="100"/>
    <n v="1"/>
    <n v="331.55"/>
    <n v="331.55"/>
    <n v="0"/>
    <n v="132.62"/>
    <x v="0"/>
  </r>
  <r>
    <s v="       111588"/>
    <s v="111588"/>
    <s v="       200804"/>
    <s v="PRIJENOSNI DISK"/>
    <x v="1"/>
    <s v="17.09.20"/>
    <s v="01.10.20"/>
    <n v="100"/>
    <n v="1"/>
    <n v="1003"/>
    <n v="1003"/>
    <n v="0"/>
    <n v="401.20000000000005"/>
    <x v="0"/>
  </r>
  <r>
    <s v="       111589"/>
    <s v="111589"/>
    <s v="       200805"/>
    <s v="GARNITURA  ZA ISPIRANJE ZLATA"/>
    <x v="1"/>
    <s v="04.12.20"/>
    <s v="01.01.21"/>
    <n v="100"/>
    <n v="1"/>
    <n v="326.49"/>
    <n v="326.49"/>
    <n v="0"/>
    <n v="130.596"/>
    <x v="0"/>
  </r>
  <r>
    <s v="       111590"/>
    <s v="111590"/>
    <s v="       200805"/>
    <s v="GARNITURA  ZA ISPIRANJE ZLATA"/>
    <x v="1"/>
    <s v="04.12.20"/>
    <s v="01.01.21"/>
    <n v="100"/>
    <n v="1"/>
    <n v="326.49"/>
    <n v="326.49"/>
    <n v="0"/>
    <n v="130.596"/>
    <x v="0"/>
  </r>
  <r>
    <s v="       111591"/>
    <s v="111591"/>
    <s v="       200805"/>
    <s v="GARNITURA  ZA ISPIRANJE ZLATA"/>
    <x v="1"/>
    <s v="04.12.20"/>
    <s v="01.01.21"/>
    <n v="100"/>
    <n v="1"/>
    <n v="326.49"/>
    <n v="326.49"/>
    <n v="0"/>
    <n v="130.596"/>
    <x v="0"/>
  </r>
  <r>
    <s v="       111592"/>
    <s v="111592"/>
    <s v="       200805"/>
    <s v="GARNITURA  ZA ISPIRANJE ZLATA"/>
    <x v="1"/>
    <s v="04.12.20"/>
    <s v="01.01.21"/>
    <n v="100"/>
    <n v="1"/>
    <n v="326.49"/>
    <n v="326.49"/>
    <n v="0"/>
    <n v="130.596"/>
    <x v="0"/>
  </r>
  <r>
    <s v="       111593"/>
    <s v="111593"/>
    <s v="       200805"/>
    <s v="GARNITURA  ZA ISPIRANJE ZLATA"/>
    <x v="1"/>
    <s v="04.12.20"/>
    <s v="01.01.21"/>
    <n v="100"/>
    <n v="1"/>
    <n v="326.48"/>
    <n v="326.48"/>
    <n v="0"/>
    <n v="130.59200000000001"/>
    <x v="0"/>
  </r>
  <r>
    <s v="       111598"/>
    <s v="111598"/>
    <s v="       200807"/>
    <s v="PLINSKO KUHALO TWISTER"/>
    <x v="1"/>
    <s v="08.11.20"/>
    <s v="01.12.20"/>
    <n v="100"/>
    <n v="1"/>
    <n v="249"/>
    <n v="249"/>
    <n v="0"/>
    <n v="99.600000000000009"/>
    <x v="0"/>
  </r>
  <r>
    <s v="       111599"/>
    <s v="111599"/>
    <s v="       200808"/>
    <s v="SLUŠALICE SENNHEISER HD 450BT"/>
    <x v="1"/>
    <s v="04.12.20"/>
    <s v="01.01.21"/>
    <n v="100"/>
    <n v="1"/>
    <n v="1224"/>
    <n v="1224"/>
    <n v="0"/>
    <n v="489.6"/>
    <x v="0"/>
  </r>
  <r>
    <s v="       111601"/>
    <s v="111601"/>
    <s v="       200810"/>
    <s v="MAGNETNA PLOČA 700X1000"/>
    <x v="1"/>
    <s v="04.12.20"/>
    <s v="01.01.21"/>
    <n v="100"/>
    <n v="1"/>
    <n v="682.59"/>
    <n v="682.59"/>
    <n v="0"/>
    <n v="273.036"/>
    <x v="0"/>
  </r>
  <r>
    <s v="       111603"/>
    <s v="111603"/>
    <s v="       200811"/>
    <s v="SLUŠALICE JBL QUANTUM 300"/>
    <x v="1"/>
    <s v="07.12.20"/>
    <s v="01.01.21"/>
    <n v="100"/>
    <n v="1"/>
    <n v="629"/>
    <n v="629"/>
    <n v="0"/>
    <n v="251.60000000000002"/>
    <x v="0"/>
  </r>
  <r>
    <s v="       111604"/>
    <s v="111604"/>
    <s v="       200812"/>
    <s v="PRIJENOSNI HARDDISK 4TB"/>
    <x v="1"/>
    <s v="27.10.20"/>
    <s v="01.11.20"/>
    <n v="100"/>
    <n v="1"/>
    <n v="915.44"/>
    <n v="915.44"/>
    <n v="0"/>
    <n v="366.17600000000004"/>
    <x v="0"/>
  </r>
  <r>
    <s v="       111605"/>
    <s v="111605"/>
    <s v="       200813"/>
    <s v="WEB KAMERA WHITE SHARK"/>
    <x v="2"/>
    <s v="13.09.20"/>
    <s v="01.10.20"/>
    <n v="100"/>
    <n v="1"/>
    <n v="262.11"/>
    <n v="262.11"/>
    <n v="0"/>
    <n v="104.84400000000001"/>
    <x v="0"/>
  </r>
  <r>
    <s v="       111606"/>
    <s v="111606"/>
    <s v="       200814"/>
    <s v="SLUŠALICE"/>
    <x v="1"/>
    <s v="13.09.20"/>
    <s v="01.10.20"/>
    <n v="100"/>
    <n v="1"/>
    <n v="145"/>
    <n v="145"/>
    <n v="0"/>
    <n v="58"/>
    <x v="0"/>
  </r>
  <r>
    <s v="       111607"/>
    <s v="111607"/>
    <s v="       200815"/>
    <s v="SLUŠALICE SENNHEISER PC 3"/>
    <x v="1"/>
    <s v="08.09.20"/>
    <s v="01.10.20"/>
    <n v="100"/>
    <n v="1"/>
    <n v="125.4"/>
    <n v="125.4"/>
    <n v="0"/>
    <n v="50.160000000000004"/>
    <x v="0"/>
  </r>
  <r>
    <s v="       111608"/>
    <s v="111608"/>
    <s v="       200816"/>
    <s v="WEB KAMERA LOGITECH HD"/>
    <x v="2"/>
    <s v="08.09.20"/>
    <s v="01.10.20"/>
    <n v="100"/>
    <n v="1"/>
    <n v="569.24"/>
    <n v="569.24"/>
    <n v="0"/>
    <n v="227.69600000000003"/>
    <x v="0"/>
  </r>
  <r>
    <s v="       111609"/>
    <s v="111609"/>
    <s v="       200779"/>
    <s v="SLUŠALICE SENNHEISER PC3"/>
    <x v="1"/>
    <s v="08.09.20"/>
    <s v="01.10.20"/>
    <n v="100"/>
    <n v="1"/>
    <n v="125.4"/>
    <n v="125.4"/>
    <n v="0"/>
    <n v="50.160000000000004"/>
    <x v="0"/>
  </r>
  <r>
    <s v="       111610"/>
    <s v="111610"/>
    <s v="       200816"/>
    <s v="WEB KAMERA LOGITECH HD"/>
    <x v="2"/>
    <s v="08.09.20"/>
    <s v="01.10.20"/>
    <n v="100"/>
    <n v="1"/>
    <n v="569.24"/>
    <n v="569.24"/>
    <n v="0"/>
    <n v="227.69600000000003"/>
    <x v="0"/>
  </r>
  <r>
    <s v="       111612"/>
    <s v="111612"/>
    <s v="       200818"/>
    <s v="WEB KAMERA VANDSEC"/>
    <x v="2"/>
    <s v="25.06.20"/>
    <s v="01.07.20"/>
    <n v="100"/>
    <n v="1"/>
    <n v="399.5"/>
    <n v="399.5"/>
    <n v="0"/>
    <n v="159.80000000000001"/>
    <x v="0"/>
  </r>
  <r>
    <s v="       111613"/>
    <s v="111613"/>
    <s v="       200798"/>
    <s v="SLUŠALICE LOGITECH H800"/>
    <x v="1"/>
    <s v="17.07.20"/>
    <s v="01.08.20"/>
    <n v="100"/>
    <n v="1"/>
    <n v="957"/>
    <n v="957"/>
    <n v="0"/>
    <n v="382.8"/>
    <x v="0"/>
  </r>
  <r>
    <s v="       111614"/>
    <s v="111614"/>
    <s v="       200819"/>
    <s v="WEB KAMERA MANHATTAN 1080P"/>
    <x v="2"/>
    <s v="07.09.20"/>
    <s v="01.10.20"/>
    <n v="100"/>
    <n v="1"/>
    <n v="299"/>
    <n v="299"/>
    <n v="0"/>
    <n v="119.60000000000001"/>
    <x v="0"/>
  </r>
  <r>
    <s v="       111615"/>
    <s v="111615"/>
    <s v="       200819"/>
    <s v="WEB KAMERA MANHATTAN 1080P"/>
    <x v="2"/>
    <s v="07.09.20"/>
    <s v="01.10.20"/>
    <n v="100"/>
    <n v="1"/>
    <n v="299"/>
    <n v="299"/>
    <n v="0"/>
    <n v="119.60000000000001"/>
    <x v="0"/>
  </r>
  <r>
    <s v="       111616"/>
    <s v="111616"/>
    <s v="       200819"/>
    <s v="WEB KAMERA MANHATTAN 1080P"/>
    <x v="2"/>
    <s v="07.09.20"/>
    <s v="01.10.20"/>
    <n v="100"/>
    <n v="1"/>
    <n v="299"/>
    <n v="299"/>
    <n v="0"/>
    <n v="119.60000000000001"/>
    <x v="0"/>
  </r>
  <r>
    <s v="       111617"/>
    <s v="111617"/>
    <s v="       200819"/>
    <s v="WEB KAMERA MANHATTAN 1080P"/>
    <x v="2"/>
    <s v="07.09.20"/>
    <s v="01.10.20"/>
    <n v="100"/>
    <n v="1"/>
    <n v="299"/>
    <n v="299"/>
    <n v="0"/>
    <n v="119.60000000000001"/>
    <x v="0"/>
  </r>
  <r>
    <s v="       111618"/>
    <s v="111618"/>
    <s v="       200825"/>
    <s v="KOMPAS RUČNI"/>
    <x v="1"/>
    <s v="03.12.20"/>
    <s v="01.01.21"/>
    <n v="100"/>
    <n v="1"/>
    <n v="1312.06"/>
    <n v="1312.06"/>
    <n v="0"/>
    <n v="524.82399999999996"/>
    <x v="0"/>
  </r>
  <r>
    <s v="       111619"/>
    <s v="111619"/>
    <s v="       200775"/>
    <s v="WEB KAMERA LOGITECH C270 HD"/>
    <x v="2"/>
    <s v="03.07.20"/>
    <s v="01.08.20"/>
    <n v="100"/>
    <n v="1"/>
    <n v="339"/>
    <n v="339"/>
    <n v="0"/>
    <n v="135.6"/>
    <x v="0"/>
  </r>
  <r>
    <s v="       111620"/>
    <s v="111620"/>
    <s v="       200820"/>
    <s v="WEB KAMERA CANYON CNS 1080P"/>
    <x v="2"/>
    <s v="12.06.20"/>
    <s v="01.07.20"/>
    <n v="100"/>
    <n v="1"/>
    <n v="504.55"/>
    <n v="504.55"/>
    <n v="0"/>
    <n v="201.82000000000002"/>
    <x v="0"/>
  </r>
  <r>
    <s v="       111621"/>
    <s v="111621"/>
    <s v="       200792"/>
    <s v="SLUŠALICE S MIKROFONOM LOGITECH"/>
    <x v="1"/>
    <s v="15.03.20"/>
    <s v="01.04.20"/>
    <n v="100"/>
    <n v="1"/>
    <n v="399"/>
    <n v="399"/>
    <n v="0"/>
    <n v="159.60000000000002"/>
    <x v="0"/>
  </r>
  <r>
    <s v="       111622"/>
    <s v="111622"/>
    <s v="       200821"/>
    <s v="SLUŠALICE UVI GEAR WRATH 7.1"/>
    <x v="1"/>
    <s v="12.05.20"/>
    <s v="01.06.20"/>
    <n v="100"/>
    <n v="1"/>
    <n v="219"/>
    <n v="219"/>
    <n v="0"/>
    <n v="87.600000000000009"/>
    <x v="0"/>
  </r>
  <r>
    <s v="       111628"/>
    <s v="111628"/>
    <s v="       200824"/>
    <s v="GARNITURA UTEGA M1 1-100G"/>
    <x v="1"/>
    <s v="09.12.20"/>
    <s v="01.01.21"/>
    <n v="100"/>
    <n v="1"/>
    <n v="1124.6600000000001"/>
    <n v="1124.6600000000001"/>
    <n v="0"/>
    <n v="449.86400000000003"/>
    <x v="0"/>
  </r>
  <r>
    <s v="       111630"/>
    <s v="111630"/>
    <s v="       200826"/>
    <s v="MIKROFON BEŽIČNI UWMIC9"/>
    <x v="1"/>
    <s v="06.10.20"/>
    <s v="01.11.20"/>
    <n v="100"/>
    <n v="1"/>
    <n v="3397.5"/>
    <n v="3397.5"/>
    <n v="0"/>
    <n v="1359"/>
    <x v="0"/>
  </r>
  <r>
    <s v="       111631"/>
    <s v="111631"/>
    <s v="       200827"/>
    <s v="BUŠILICA BATERIJSKA"/>
    <x v="1"/>
    <s v="28.11.20"/>
    <s v="01.12.20"/>
    <n v="100"/>
    <n v="1"/>
    <n v="369"/>
    <n v="369"/>
    <n v="0"/>
    <n v="147.6"/>
    <x v="0"/>
  </r>
  <r>
    <s v="       111632"/>
    <s v="111632"/>
    <s v="       200226"/>
    <s v="KOLICA TRANSPORTNA"/>
    <x v="1"/>
    <s v="28.11.20"/>
    <s v="01.12.20"/>
    <n v="100"/>
    <n v="1"/>
    <n v="299.90199999999999"/>
    <n v="299.90000000000003"/>
    <n v="2E-3"/>
    <n v="119.96080000000001"/>
    <x v="0"/>
  </r>
  <r>
    <s v="       111633"/>
    <s v="111633"/>
    <s v="       200828"/>
    <s v="DISK VANJSKI 1000GB"/>
    <x v="1"/>
    <s v="10.12.20"/>
    <s v="01.01.21"/>
    <n v="100"/>
    <n v="1"/>
    <n v="1034"/>
    <n v="1034"/>
    <n v="0"/>
    <n v="413.6"/>
    <x v="0"/>
  </r>
  <r>
    <s v="       111635"/>
    <s v="111635"/>
    <s v="       200829"/>
    <s v="NAVIGACIJA RUČNA GARMIN ETREX"/>
    <x v="1"/>
    <s v="07.10.20"/>
    <s v="01.11.20"/>
    <n v="100"/>
    <n v="1"/>
    <n v="1999"/>
    <n v="1999"/>
    <n v="0"/>
    <n v="799.6"/>
    <x v="0"/>
  </r>
  <r>
    <s v="       111636"/>
    <s v="111636"/>
    <s v="       200830"/>
    <s v="AUTO NAVIGACIJA GARMIN DRIVE"/>
    <x v="1"/>
    <s v="07.10.20"/>
    <s v="01.11.20"/>
    <n v="100"/>
    <n v="1"/>
    <n v="1100"/>
    <n v="1100"/>
    <n v="0"/>
    <n v="440"/>
    <x v="0"/>
  </r>
  <r>
    <s v="       111637"/>
    <s v="111637"/>
    <s v="       200802"/>
    <s v="TABLET GRAFIČKI WACOM ONE13"/>
    <x v="2"/>
    <s v="30.11.20"/>
    <s v="01.12.20"/>
    <n v="100"/>
    <n v="1"/>
    <n v="3034"/>
    <n v="3034"/>
    <n v="0"/>
    <n v="1213.6000000000001"/>
    <x v="0"/>
  </r>
  <r>
    <s v="       111640"/>
    <s v="111640"/>
    <s v="       200802"/>
    <s v="TABLET GRAFIČKI WACOM ONE13"/>
    <x v="2"/>
    <s v="08.12.20"/>
    <s v="01.01.21"/>
    <n v="100"/>
    <n v="1"/>
    <n v="3234"/>
    <n v="3234"/>
    <n v="0"/>
    <n v="1293.6000000000001"/>
    <x v="0"/>
  </r>
  <r>
    <s v="       111641"/>
    <s v="111641"/>
    <s v="       200802"/>
    <s v="TABLET GRAFIČKI WACOM ONE13"/>
    <x v="2"/>
    <s v="14.12.20"/>
    <s v="01.01.21"/>
    <n v="100"/>
    <n v="1"/>
    <n v="3034"/>
    <n v="3034"/>
    <n v="0"/>
    <n v="1213.6000000000001"/>
    <x v="0"/>
  </r>
  <r>
    <s v="       111642"/>
    <s v="111642"/>
    <s v="       200831"/>
    <s v="DISK EXTERNI 6000GB"/>
    <x v="1"/>
    <s v="10.12.20"/>
    <s v="01.01.21"/>
    <n v="100"/>
    <n v="1"/>
    <n v="929.66"/>
    <n v="929.66"/>
    <n v="0"/>
    <n v="371.86400000000003"/>
    <x v="0"/>
  </r>
  <r>
    <s v="       111643"/>
    <s v="111643"/>
    <s v="       200832"/>
    <s v="MOBITEL SAMSUNG GALAXY A51"/>
    <x v="2"/>
    <s v="14.09.20"/>
    <s v="01.10.20"/>
    <n v="100"/>
    <n v="1"/>
    <n v="1599"/>
    <n v="1599"/>
    <n v="0"/>
    <n v="639.6"/>
    <x v="0"/>
  </r>
  <r>
    <s v="       111644"/>
    <s v="111644"/>
    <s v="       200810"/>
    <s v="MAGNETNA PLOČA 700X1000"/>
    <x v="1"/>
    <s v="22.09.20"/>
    <s v="01.10.20"/>
    <n v="100"/>
    <n v="1"/>
    <n v="668.94"/>
    <n v="668.94"/>
    <n v="0"/>
    <n v="267.57600000000002"/>
    <x v="0"/>
  </r>
  <r>
    <s v="       111645"/>
    <s v="111645"/>
    <s v="       200826"/>
    <s v="MIKROFON BEŽIČNI UWMIC9"/>
    <x v="1"/>
    <s v="07.10.20"/>
    <s v="01.11.20"/>
    <n v="100"/>
    <n v="1"/>
    <n v="3397.5"/>
    <n v="3397.5"/>
    <n v="0"/>
    <n v="1359"/>
    <x v="0"/>
  </r>
  <r>
    <s v="       111646"/>
    <s v="111646"/>
    <s v="       200833"/>
    <s v="DISK EKSTERNI 6TB"/>
    <x v="1"/>
    <s v="10.12.20"/>
    <s v="01.01.21"/>
    <n v="100"/>
    <n v="1"/>
    <n v="1077"/>
    <n v="1077"/>
    <n v="0"/>
    <n v="430.8"/>
    <x v="0"/>
  </r>
  <r>
    <s v="       111648"/>
    <s v="111648"/>
    <s v="       200822"/>
    <s v="WEB KAMERA TRUST TYRO"/>
    <x v="2"/>
    <s v="30.11.20"/>
    <s v="01.12.20"/>
    <n v="100"/>
    <n v="1"/>
    <n v="331.55"/>
    <n v="331.55"/>
    <n v="0"/>
    <n v="132.62"/>
    <x v="0"/>
  </r>
  <r>
    <s v="       111649"/>
    <s v="111649"/>
    <s v="       200822"/>
    <s v="WEB KAMERA TRUST TYRO"/>
    <x v="2"/>
    <s v="30.11.20"/>
    <s v="01.12.20"/>
    <n v="100"/>
    <n v="1"/>
    <n v="331.55"/>
    <n v="331.55"/>
    <n v="0"/>
    <n v="132.62"/>
    <x v="0"/>
  </r>
  <r>
    <s v="       111650"/>
    <s v="111650"/>
    <s v="       200822"/>
    <s v="WEB KAMERA TRUST TYRO"/>
    <x v="2"/>
    <s v="30.11.20"/>
    <s v="01.12.20"/>
    <n v="100"/>
    <n v="1"/>
    <n v="331.55"/>
    <n v="331.55"/>
    <n v="0"/>
    <n v="132.62"/>
    <x v="0"/>
  </r>
  <r>
    <s v="       111651"/>
    <s v="111651"/>
    <s v="       200822"/>
    <s v="WEB KAMERA TRUST TYRO"/>
    <x v="2"/>
    <s v="30.11.20"/>
    <s v="01.12.20"/>
    <n v="100"/>
    <n v="1"/>
    <n v="331.55"/>
    <n v="331.55"/>
    <n v="0"/>
    <n v="132.62"/>
    <x v="0"/>
  </r>
  <r>
    <s v="       111652"/>
    <s v="111652"/>
    <s v="       200822"/>
    <s v="WEB KAMERA TRUST TYRO"/>
    <x v="2"/>
    <s v="30.11.20"/>
    <s v="01.12.20"/>
    <n v="100"/>
    <n v="1"/>
    <n v="331.55"/>
    <n v="331.55"/>
    <n v="0"/>
    <n v="132.62"/>
    <x v="0"/>
  </r>
  <r>
    <s v="       111653"/>
    <s v="111653"/>
    <s v="       200822"/>
    <s v="WEB KAMERA TRUST TYRO"/>
    <x v="2"/>
    <s v="30.11.20"/>
    <m/>
    <n v="100"/>
    <n v="1"/>
    <n v="331.55"/>
    <n v="331.55"/>
    <n v="0"/>
    <n v="132.62"/>
    <x v="0"/>
  </r>
  <r>
    <s v="       111654"/>
    <s v="111654"/>
    <s v="       200834"/>
    <s v="SLUŠALICE SENNHEISER PC7"/>
    <x v="1"/>
    <s v="30.11.20"/>
    <s v="01.12.20"/>
    <n v="100"/>
    <n v="1"/>
    <n v="189.05"/>
    <n v="189.05"/>
    <n v="0"/>
    <n v="75.62"/>
    <x v="0"/>
  </r>
  <r>
    <s v="       111655"/>
    <s v="111655"/>
    <s v="       200834"/>
    <s v="SLUŠALICE SENNHEISER PC7"/>
    <x v="1"/>
    <s v="30.11.20"/>
    <s v="01.12.20"/>
    <n v="100"/>
    <n v="1"/>
    <n v="189.05"/>
    <n v="189.05"/>
    <n v="0"/>
    <n v="75.62"/>
    <x v="0"/>
  </r>
  <r>
    <s v="       111656"/>
    <s v="111656"/>
    <s v="       200834"/>
    <s v="SLUŠALICE SENNHEISER PC7"/>
    <x v="1"/>
    <s v="30.11.20"/>
    <m/>
    <n v="100"/>
    <n v="1"/>
    <n v="189.05"/>
    <n v="189.05"/>
    <n v="0"/>
    <n v="75.62"/>
    <x v="0"/>
  </r>
  <r>
    <s v="       111657"/>
    <s v="111657"/>
    <s v="       200834"/>
    <s v="SLUŠALICE SENNHEISER PC7"/>
    <x v="1"/>
    <s v="30.11.20"/>
    <m/>
    <n v="100"/>
    <n v="1"/>
    <n v="189.05"/>
    <n v="189.05"/>
    <n v="0"/>
    <n v="75.62"/>
    <x v="0"/>
  </r>
  <r>
    <s v="       111675"/>
    <s v="111675"/>
    <s v="       200835"/>
    <s v="GEOLOŠKA LUPA 20X"/>
    <x v="1"/>
    <s v="16.12.20"/>
    <s v="01.01.21"/>
    <n v="100"/>
    <n v="1"/>
    <n v="305.56"/>
    <n v="305.56"/>
    <n v="0"/>
    <n v="122.224"/>
    <x v="0"/>
  </r>
  <r>
    <s v="       MB5216"/>
    <s v="MB5216"/>
    <s v="       300273"/>
    <s v="Urban Astronomy **Berthie"/>
    <x v="8"/>
    <s v="28.02.12"/>
    <s v="01.03.12"/>
    <n v="20"/>
    <n v="1"/>
    <n v="107.55"/>
    <n v="105.76"/>
    <n v="1.79"/>
    <n v="43.02"/>
    <x v="2"/>
  </r>
  <r>
    <s v="       MB5831"/>
    <s v="MB5831"/>
    <s v="       300205"/>
    <s v="Principles of Metamorphic"/>
    <x v="8"/>
    <s v="19.01.15"/>
    <s v="01.02.15"/>
    <n v="20"/>
    <n v="1"/>
    <n v="540"/>
    <n v="108"/>
    <n v="432"/>
    <n v="540"/>
    <x v="2"/>
  </r>
  <r>
    <s v="       MB6144"/>
    <s v="MB6144"/>
    <s v="       300282"/>
    <s v="Vode u kršu slivova Neret"/>
    <x v="8"/>
    <s v="31.03.16"/>
    <s v="01.04.16"/>
    <n v="20"/>
    <n v="1"/>
    <n v="255.66"/>
    <n v="51.13"/>
    <n v="204.53"/>
    <n v="255.66"/>
    <x v="2"/>
  </r>
  <r>
    <s v="       MB6504"/>
    <s v="MB6504"/>
    <s v="       300198"/>
    <s v="Polynomials and Equations"/>
    <x v="8"/>
    <s v="29.01.18"/>
    <s v="01.02.18"/>
    <n v="20"/>
    <n v="1"/>
    <n v="166.9"/>
    <n v="33.380000000000003"/>
    <n v="133.52000000000001"/>
    <n v="166.9"/>
    <x v="2"/>
  </r>
  <r>
    <s v="       MB6505"/>
    <s v="MB6505"/>
    <s v="       300251"/>
    <s v="Teorija i tehnologika bet"/>
    <x v="8"/>
    <s v="09.02.18"/>
    <s v="01.03.18"/>
    <n v="20"/>
    <n v="1"/>
    <n v="400"/>
    <n v="80"/>
    <n v="320"/>
    <n v="400"/>
    <x v="2"/>
  </r>
  <r>
    <s v="       MB6506"/>
    <s v="MB6506"/>
    <s v="       300136"/>
    <s v="Kozervacija i restauracij"/>
    <x v="8"/>
    <s v="13.02.18"/>
    <s v="01.03.18"/>
    <n v="20"/>
    <n v="1"/>
    <n v="150"/>
    <n v="30"/>
    <n v="120"/>
    <n v="150"/>
    <x v="2"/>
  </r>
  <r>
    <s v="       MB6507"/>
    <s v="MB6507"/>
    <s v="       300029"/>
    <s v="Clays in the Minerals Pro"/>
    <x v="8"/>
    <s v="26.02.18"/>
    <s v="01.03.18"/>
    <n v="20"/>
    <n v="1"/>
    <n v="758.79"/>
    <n v="151.76"/>
    <n v="607.03"/>
    <n v="758.79"/>
    <x v="2"/>
  </r>
  <r>
    <s v="       MB6508"/>
    <s v="MB6508"/>
    <s v="       300252"/>
    <s v="The Geologic Time Scale12"/>
    <x v="8"/>
    <s v="26.02.18"/>
    <s v="01.03.18"/>
    <n v="20"/>
    <n v="1"/>
    <n v="250.94"/>
    <n v="50.19"/>
    <n v="200.75"/>
    <n v="250.94"/>
    <x v="2"/>
  </r>
  <r>
    <s v="       MB6509"/>
    <s v="MB6509"/>
    <s v="       300252"/>
    <s v="The Geologic Time Scale12"/>
    <x v="8"/>
    <s v="26.02.18"/>
    <s v="01.03.18"/>
    <n v="20"/>
    <n v="1"/>
    <n v="250.94"/>
    <n v="50.19"/>
    <n v="200.75"/>
    <n v="250.94"/>
    <x v="2"/>
  </r>
  <r>
    <s v="       MB6510"/>
    <s v="MB6510"/>
    <s v="       300002"/>
    <s v="A Concise Geologic Time"/>
    <x v="8"/>
    <s v="26.02.18"/>
    <s v="01.03.18"/>
    <n v="20"/>
    <n v="1"/>
    <n v="258.18"/>
    <n v="51.64"/>
    <n v="206.54"/>
    <n v="258.18"/>
    <x v="2"/>
  </r>
  <r>
    <s v="       MB6516"/>
    <s v="MB6516"/>
    <s v="       300255"/>
    <s v="The Nexus of Soils,Plants"/>
    <x v="8"/>
    <s v="09.03.18"/>
    <s v="01.04.18"/>
    <n v="20"/>
    <n v="1"/>
    <n v="206.5"/>
    <n v="41.300000000000004"/>
    <n v="165.20000000000002"/>
    <n v="206.5"/>
    <x v="2"/>
  </r>
  <r>
    <s v="       MB6518"/>
    <s v="MB6518"/>
    <s v="       300203"/>
    <s v="Principles and practices"/>
    <x v="8"/>
    <s v="26.03.18"/>
    <s v="01.04.18"/>
    <n v="20"/>
    <n v="1"/>
    <n v="294.65000000000003"/>
    <n v="58.93"/>
    <n v="235.72"/>
    <n v="294.65000000000003"/>
    <x v="2"/>
  </r>
  <r>
    <s v="       MB6590"/>
    <s v="MB6590"/>
    <s v="       300280"/>
    <s v="Vjerojatnost i statistika"/>
    <x v="8"/>
    <s v="17.07.18"/>
    <s v="01.08.18"/>
    <n v="20"/>
    <n v="1"/>
    <n v="107.09"/>
    <n v="21.42"/>
    <n v="85.67"/>
    <n v="107.09"/>
    <x v="2"/>
  </r>
  <r>
    <s v="       MB6591"/>
    <s v="MB6591"/>
    <s v="       300280"/>
    <s v="Vjerojatnost i statistika"/>
    <x v="8"/>
    <s v="17.07.18"/>
    <s v="01.08.18"/>
    <n v="20"/>
    <n v="1"/>
    <n v="107.10000000000001"/>
    <n v="21.42"/>
    <n v="85.68"/>
    <n v="107.10000000000001"/>
    <x v="2"/>
  </r>
  <r>
    <s v="       MB6598"/>
    <s v="MB6598"/>
    <s v="       300243"/>
    <s v="Stress waves in solids"/>
    <x v="8"/>
    <s v="30.08.18"/>
    <s v="01.09.18"/>
    <n v="20"/>
    <n v="1"/>
    <n v="105.61"/>
    <n v="21.12"/>
    <n v="84.49"/>
    <n v="105.61"/>
    <x v="2"/>
  </r>
  <r>
    <s v="       MB6601"/>
    <s v="MB6601"/>
    <s v="       300229"/>
    <s v="Sil &amp; Rock Description in"/>
    <x v="8"/>
    <s v="20.09.18"/>
    <s v="01.10.18"/>
    <n v="20"/>
    <n v="1"/>
    <n v="878.33"/>
    <n v="175.67000000000002"/>
    <n v="702.66"/>
    <n v="878.33"/>
    <x v="2"/>
  </r>
  <r>
    <s v="       MB6609"/>
    <s v="MB6609"/>
    <s v="       300047"/>
    <s v="Eksploat.i priprema tehni"/>
    <x v="8"/>
    <s v="14.09.18"/>
    <s v="01.10.18"/>
    <n v="20"/>
    <n v="1"/>
    <n v="130"/>
    <n v="26"/>
    <n v="104"/>
    <n v="130"/>
    <x v="2"/>
  </r>
  <r>
    <s v="       MB6631"/>
    <s v="MB6631"/>
    <s v="       300019"/>
    <s v="Atlas of Meteorites"/>
    <x v="8"/>
    <s v="05.11.18"/>
    <s v="01.12.18"/>
    <n v="20"/>
    <n v="1"/>
    <n v="641.79"/>
    <n v="128.36000000000001"/>
    <n v="513.43000000000006"/>
    <n v="641.79"/>
    <x v="2"/>
  </r>
  <r>
    <s v="       MB6632"/>
    <s v="MB6632"/>
    <s v="       300156"/>
    <s v="Meteorites, A Petrologic,"/>
    <x v="8"/>
    <s v="05.11.18"/>
    <s v="01.12.18"/>
    <n v="20"/>
    <n v="1"/>
    <n v="503.49"/>
    <n v="100.7"/>
    <n v="402.79"/>
    <n v="503.49"/>
    <x v="2"/>
  </r>
  <r>
    <s v="       MB6633"/>
    <s v="MB6633"/>
    <s v="       300157"/>
    <s v="Meteorites, Their Impact"/>
    <x v="8"/>
    <s v="05.11.18"/>
    <s v="01.12.18"/>
    <n v="20"/>
    <n v="1"/>
    <n v="275.15000000000003"/>
    <n v="55.03"/>
    <n v="220.12"/>
    <n v="275.15000000000003"/>
    <x v="2"/>
  </r>
  <r>
    <s v="       MB6634"/>
    <s v="MB6634"/>
    <s v="       300043"/>
    <s v="Earth Materials:Introduct"/>
    <x v="8"/>
    <s v="05.11.18"/>
    <s v="01.12.18"/>
    <n v="20"/>
    <n v="1"/>
    <n v="323.18"/>
    <n v="64.64"/>
    <n v="258.54000000000002"/>
    <n v="323.18"/>
    <x v="2"/>
  </r>
  <r>
    <s v="       MB6635"/>
    <s v="MB6635"/>
    <s v="       300237"/>
    <s v="Spacerocks. A Collectors"/>
    <x v="8"/>
    <s v="05.11.18"/>
    <s v="01.12.18"/>
    <n v="20"/>
    <n v="1"/>
    <n v="187.19"/>
    <n v="37.44"/>
    <n v="149.75"/>
    <n v="187.19"/>
    <x v="2"/>
  </r>
  <r>
    <s v="       MB6636"/>
    <s v="MB6636"/>
    <s v="       300123"/>
    <s v="In search of stardust:ama"/>
    <x v="8"/>
    <s v="05.11.18"/>
    <s v="01.12.18"/>
    <n v="20"/>
    <n v="1"/>
    <n v="126.38000000000001"/>
    <n v="25.28"/>
    <n v="101.10000000000001"/>
    <n v="126.38000000000001"/>
    <x v="2"/>
  </r>
  <r>
    <s v="       MB6664"/>
    <s v="MB6664"/>
    <s v="       300145"/>
    <s v="Makroekonomija"/>
    <x v="8"/>
    <s v="26.11.18"/>
    <s v="01.12.18"/>
    <n v="20"/>
    <n v="1"/>
    <n v="385.87"/>
    <n v="77.17"/>
    <n v="308.7"/>
    <n v="385.87"/>
    <x v="2"/>
  </r>
  <r>
    <s v="       MB6665"/>
    <s v="MB6665"/>
    <s v="       300159"/>
    <s v="Mikroekonomija"/>
    <x v="8"/>
    <s v="26.11.18"/>
    <s v="01.12.18"/>
    <n v="20"/>
    <n v="1"/>
    <n v="385.88"/>
    <n v="77.180000000000007"/>
    <n v="308.7"/>
    <n v="385.88"/>
    <x v="2"/>
  </r>
  <r>
    <s v="       MB6674"/>
    <s v="MB6674"/>
    <s v="       300158"/>
    <s v="Mikroekonomija-menadžment"/>
    <x v="8"/>
    <s v="27.11.18"/>
    <s v="01.12.18"/>
    <n v="20"/>
    <n v="1"/>
    <n v="236.8"/>
    <n v="47.36"/>
    <n v="189.44"/>
    <n v="236.8"/>
    <x v="2"/>
  </r>
  <r>
    <s v="       MB6675"/>
    <s v="MB6675"/>
    <s v="       300145"/>
    <s v="Makroekonomija"/>
    <x v="8"/>
    <s v="27.11.18"/>
    <s v="01.12.18"/>
    <n v="20"/>
    <n v="1"/>
    <n v="279.2"/>
    <n v="55.84"/>
    <n v="223.36"/>
    <n v="279.2"/>
    <x v="2"/>
  </r>
  <r>
    <s v="       MB6676"/>
    <s v="MB6676"/>
    <s v="       300096"/>
    <s v="Gospodarenj energijom"/>
    <x v="8"/>
    <s v="27.11.18"/>
    <s v="01.12.18"/>
    <n v="20"/>
    <n v="1"/>
    <n v="195.99"/>
    <n v="39.200000000000003"/>
    <n v="156.79"/>
    <n v="195.99"/>
    <x v="2"/>
  </r>
  <r>
    <s v="       MB6682"/>
    <s v="MB6682"/>
    <s v="       300048"/>
    <s v="Ekspolatacija i obrada ka"/>
    <x v="8"/>
    <s v="05.12.18"/>
    <s v="01.01.19"/>
    <n v="20"/>
    <n v="1"/>
    <n v="405"/>
    <n v="81"/>
    <n v="324"/>
    <n v="405"/>
    <x v="2"/>
  </r>
  <r>
    <s v="       MB6691"/>
    <s v="MB6691"/>
    <s v="       300000"/>
    <s v="Engineering mechanics 3"/>
    <x v="8"/>
    <s v="04.01.19"/>
    <s v="01.02.19"/>
    <n v="20"/>
    <n v="1"/>
    <n v="181.12"/>
    <n v="36.22"/>
    <n v="144.9"/>
    <n v="181.12"/>
    <x v="2"/>
  </r>
  <r>
    <s v="       MB6692"/>
    <s v="MB6692"/>
    <s v="       300040"/>
    <s v="Dynymics-formulas and pro"/>
    <x v="8"/>
    <s v="04.01.19"/>
    <s v="01.02.19"/>
    <n v="20"/>
    <n v="1"/>
    <n v="181.12"/>
    <n v="36.22"/>
    <n v="144.9"/>
    <n v="181.12"/>
    <x v="2"/>
  </r>
  <r>
    <s v="       MB6693"/>
    <s v="MB6693"/>
    <s v="       300241"/>
    <s v="Statics-formulas and prob"/>
    <x v="8"/>
    <s v="04.01.19"/>
    <s v="01.02.19"/>
    <n v="20"/>
    <n v="1"/>
    <n v="181.1"/>
    <n v="36.22"/>
    <n v="144.88"/>
    <n v="181.1"/>
    <x v="2"/>
  </r>
  <r>
    <s v="       MB6702"/>
    <s v="MB6702"/>
    <s v="       300022"/>
    <s v="Basic Principles"/>
    <x v="8"/>
    <s v="21.01.98"/>
    <s v="01.02.98"/>
    <n v="20"/>
    <n v="1"/>
    <n v="466.33"/>
    <n v="93.27"/>
    <n v="373.06"/>
    <n v="466.33"/>
    <x v="2"/>
  </r>
  <r>
    <s v="       MB6703"/>
    <s v="MB6703"/>
    <s v="       300022"/>
    <s v="Basic Principles"/>
    <x v="8"/>
    <s v="21.01.98"/>
    <s v="01.02.98"/>
    <n v="20"/>
    <n v="1"/>
    <n v="466.33"/>
    <n v="93.27"/>
    <n v="373.06"/>
    <n v="466.33"/>
    <x v="2"/>
  </r>
  <r>
    <s v="       MB6704"/>
    <s v="MB6704"/>
    <s v="       300022"/>
    <s v="Basic Principles"/>
    <x v="8"/>
    <s v="21.01.98"/>
    <s v="01.02.98"/>
    <n v="20"/>
    <n v="1"/>
    <n v="466.33"/>
    <n v="93.27"/>
    <n v="373.06"/>
    <n v="466.33"/>
    <x v="2"/>
  </r>
  <r>
    <s v="       MB6705"/>
    <s v="MB6705"/>
    <s v="       300022"/>
    <s v="Basic Principles"/>
    <x v="8"/>
    <s v="21.01.98"/>
    <s v="01.02.98"/>
    <n v="20"/>
    <n v="1"/>
    <n v="466.33"/>
    <n v="93.27"/>
    <n v="373.06"/>
    <n v="466.33"/>
    <x v="2"/>
  </r>
  <r>
    <s v="       MB6706"/>
    <s v="MB6706"/>
    <s v="       300022"/>
    <s v="Basic Principles"/>
    <x v="8"/>
    <s v="21.01.98"/>
    <s v="01.02.98"/>
    <n v="20"/>
    <n v="1"/>
    <n v="466.31"/>
    <n v="93.26"/>
    <n v="373.05"/>
    <n v="466.31"/>
    <x v="2"/>
  </r>
  <r>
    <s v="       MB6716"/>
    <s v="MB6716"/>
    <s v="       300250"/>
    <s v="Teorija elastičnosti i pl"/>
    <x v="8"/>
    <s v="15.02.19"/>
    <s v="01.03.19"/>
    <n v="20"/>
    <n v="1"/>
    <n v="187.5"/>
    <n v="37.5"/>
    <n v="150"/>
    <n v="187.5"/>
    <x v="2"/>
  </r>
  <r>
    <s v="       MB6717"/>
    <s v="MB6717"/>
    <s v="       300250"/>
    <s v="Teorija elastičnosti i pl"/>
    <x v="8"/>
    <s v="15.02.19"/>
    <s v="01.03.19"/>
    <n v="20"/>
    <n v="1"/>
    <n v="187.51"/>
    <n v="37.5"/>
    <n v="150.01"/>
    <n v="187.51"/>
    <x v="2"/>
  </r>
  <r>
    <s v="       MB6736"/>
    <s v="MB6736"/>
    <s v="       300285"/>
    <s v="Zagonetna zemlja"/>
    <x v="8"/>
    <s v="13.03.19"/>
    <s v="01.04.19"/>
    <n v="20"/>
    <n v="1"/>
    <n v="33.1"/>
    <n v="6.62"/>
    <n v="26.48"/>
    <n v="33.1"/>
    <x v="2"/>
  </r>
  <r>
    <s v="       MB6737"/>
    <s v="MB6737"/>
    <s v="       300036"/>
    <s v="Čudesni svijet fosila"/>
    <x v="8"/>
    <s v="13.03.19"/>
    <s v="01.04.19"/>
    <n v="20"/>
    <n v="1"/>
    <n v="63.1"/>
    <n v="12.620000000000001"/>
    <n v="50.480000000000004"/>
    <n v="63.1"/>
    <x v="2"/>
  </r>
  <r>
    <s v="       MB6738"/>
    <s v="MB6738"/>
    <s v="       300248"/>
    <s v="Šesto izumiranje"/>
    <x v="8"/>
    <s v="14.03.19"/>
    <s v="01.04.19"/>
    <n v="20"/>
    <n v="1"/>
    <n v="89.100000000000009"/>
    <n v="17.82"/>
    <n v="71.28"/>
    <n v="89.100000000000009"/>
    <x v="2"/>
  </r>
  <r>
    <s v="       MB6746"/>
    <s v="MB6746"/>
    <s v="       300093"/>
    <s v="Geoznanstveni pojomnik I"/>
    <x v="8"/>
    <s v="27.03.19"/>
    <s v="01.04.19"/>
    <n v="20"/>
    <n v="1"/>
    <n v="150.01"/>
    <n v="30"/>
    <n v="120.01"/>
    <n v="150.01"/>
    <x v="2"/>
  </r>
  <r>
    <s v="       MB6747"/>
    <s v="MB6747"/>
    <s v="       300093"/>
    <s v="Geoznanstveni pojomnik I"/>
    <x v="8"/>
    <s v="27.03.19"/>
    <s v="01.04.19"/>
    <n v="20"/>
    <n v="1"/>
    <n v="150.01"/>
    <n v="30"/>
    <n v="120.01"/>
    <n v="150.01"/>
    <x v="2"/>
  </r>
  <r>
    <s v="       MB6748"/>
    <s v="MB6748"/>
    <s v="       300093"/>
    <s v="Geoznanstveni pojomnik I"/>
    <x v="8"/>
    <s v="27.03.19"/>
    <s v="01.04.19"/>
    <n v="20"/>
    <n v="1"/>
    <n v="150.01"/>
    <n v="30"/>
    <n v="120.01"/>
    <n v="150.01"/>
    <x v="2"/>
  </r>
  <r>
    <s v="       MB6749"/>
    <s v="MB6749"/>
    <s v="       300093"/>
    <s v="Geoznanstveni pojomnik I"/>
    <x v="8"/>
    <s v="27.03.19"/>
    <s v="01.04.19"/>
    <n v="20"/>
    <n v="1"/>
    <n v="150.01"/>
    <n v="30"/>
    <n v="120.01"/>
    <n v="150.01"/>
    <x v="2"/>
  </r>
  <r>
    <s v="       MB6750"/>
    <s v="MB6750"/>
    <s v="       300093"/>
    <s v="Geoznanstveni pojomnik I"/>
    <x v="8"/>
    <s v="27.03.19"/>
    <s v="01.04.19"/>
    <n v="20"/>
    <n v="1"/>
    <n v="150.01"/>
    <n v="30"/>
    <n v="120.01"/>
    <n v="150.01"/>
    <x v="2"/>
  </r>
  <r>
    <s v="       MB6751"/>
    <s v="MB6751"/>
    <s v="       300094"/>
    <s v="Geoznanstveni pojomnik II"/>
    <x v="8"/>
    <s v="27.03.19"/>
    <s v="01.04.19"/>
    <n v="20"/>
    <n v="1"/>
    <n v="150.01"/>
    <n v="30"/>
    <n v="120.01"/>
    <n v="150.01"/>
    <x v="2"/>
  </r>
  <r>
    <s v="       MB6752"/>
    <s v="MB6752"/>
    <s v="       300094"/>
    <s v="Geoznanstveni pojomnik II"/>
    <x v="8"/>
    <s v="27.03.19"/>
    <s v="01.04.19"/>
    <n v="20"/>
    <n v="1"/>
    <n v="150.02000000000001"/>
    <n v="30"/>
    <n v="120.02"/>
    <n v="150.02000000000001"/>
    <x v="2"/>
  </r>
  <r>
    <s v="       MB6753"/>
    <s v="MB6753"/>
    <s v="       300094"/>
    <s v="Geoznanstveni pojomnik II"/>
    <x v="8"/>
    <s v="27.03.19"/>
    <s v="01.04.19"/>
    <n v="20"/>
    <n v="1"/>
    <n v="150.02000000000001"/>
    <n v="30"/>
    <n v="120.02"/>
    <n v="150.02000000000001"/>
    <x v="2"/>
  </r>
  <r>
    <s v="       MB6754"/>
    <s v="MB6754"/>
    <s v="       300094"/>
    <s v="Geoznanstveni pojomnik II"/>
    <x v="8"/>
    <s v="27.03.19"/>
    <s v="01.04.19"/>
    <n v="20"/>
    <n v="1"/>
    <n v="150.02000000000001"/>
    <n v="30"/>
    <n v="120.02"/>
    <n v="150.02000000000001"/>
    <x v="2"/>
  </r>
  <r>
    <s v="       MB6755"/>
    <s v="MB6755"/>
    <s v="       300094"/>
    <s v="Geoznanstveni pojomnik II"/>
    <x v="8"/>
    <s v="27.03.19"/>
    <s v="01.04.19"/>
    <n v="20"/>
    <n v="1"/>
    <n v="150.02000000000001"/>
    <n v="30"/>
    <n v="120.02"/>
    <n v="150.02000000000001"/>
    <x v="2"/>
  </r>
  <r>
    <s v="       MB6895"/>
    <s v="MB6895"/>
    <s v="       300227"/>
    <s v="Sedimentary Structures"/>
    <x v="8"/>
    <s v="28.06.19"/>
    <s v="01.07.19"/>
    <n v="20"/>
    <n v="1"/>
    <n v="389.66"/>
    <n v="77.930000000000007"/>
    <n v="311.73"/>
    <n v="389.66"/>
    <x v="2"/>
  </r>
  <r>
    <s v="       MB6896"/>
    <s v="MB6896"/>
    <s v="       300227"/>
    <s v="Sedimentary Structures"/>
    <x v="8"/>
    <s v="28.06.19"/>
    <s v="01.07.19"/>
    <n v="20"/>
    <n v="1"/>
    <n v="389.65000000000003"/>
    <n v="77.930000000000007"/>
    <n v="311.72000000000003"/>
    <n v="389.65000000000003"/>
    <x v="2"/>
  </r>
  <r>
    <s v="       MB6916"/>
    <s v="MB6916"/>
    <s v="       300164"/>
    <s v="Minjera-pregled rudarske"/>
    <x v="8"/>
    <s v="30.06.19"/>
    <s v="01.07.19"/>
    <n v="20"/>
    <n v="1"/>
    <n v="120"/>
    <n v="24"/>
    <n v="96"/>
    <n v="120"/>
    <x v="2"/>
  </r>
  <r>
    <s v="       MB6917"/>
    <s v="MB6917"/>
    <s v="       300164"/>
    <s v="Minjera-pregled rudarske"/>
    <x v="8"/>
    <s v="30.06.19"/>
    <s v="01.07.19"/>
    <n v="20"/>
    <n v="1"/>
    <n v="120"/>
    <n v="24"/>
    <n v="96"/>
    <n v="120"/>
    <x v="2"/>
  </r>
  <r>
    <s v="       MB6963"/>
    <s v="MB6963"/>
    <s v="       300169"/>
    <s v="Monografija Radoboja"/>
    <x v="8"/>
    <s v="28.05.19"/>
    <s v="01.06.19"/>
    <n v="20"/>
    <n v="1"/>
    <n v="199"/>
    <n v="39.800000000000004"/>
    <n v="159.20000000000002"/>
    <n v="199"/>
    <x v="2"/>
  </r>
  <r>
    <s v="       MB6964"/>
    <s v="MB6964"/>
    <s v="       300168"/>
    <s v="Moja optuživanja"/>
    <x v="8"/>
    <s v="10.09.19"/>
    <s v="01.10.19"/>
    <n v="20"/>
    <n v="1"/>
    <n v="40"/>
    <n v="8"/>
    <n v="32"/>
    <n v="40"/>
    <x v="2"/>
  </r>
  <r>
    <s v="       MB6987"/>
    <s v="MB6987"/>
    <s v="       300032"/>
    <s v="Communicating Environment"/>
    <x v="8"/>
    <s v="24.09.19"/>
    <s v="01.10.19"/>
    <n v="20"/>
    <n v="1"/>
    <n v="258.57"/>
    <n v="51.71"/>
    <n v="206.86"/>
    <n v="258.57"/>
    <x v="2"/>
  </r>
  <r>
    <s v="       MB6991"/>
    <s v="MB6991"/>
    <s v="       300167"/>
    <s v="Modern Diferential Geomet"/>
    <x v="8"/>
    <s v="29.10.19"/>
    <s v="01.11.19"/>
    <n v="20"/>
    <n v="1"/>
    <n v="740.15"/>
    <n v="148.03"/>
    <n v="592.12"/>
    <n v="740.15"/>
    <x v="2"/>
  </r>
  <r>
    <s v="       MB6992"/>
    <s v="MB6992"/>
    <s v="       300130"/>
    <s v="Ispitivanje tla u geotehn"/>
    <x v="8"/>
    <s v="22.10.19"/>
    <s v="01.11.19"/>
    <n v="20"/>
    <n v="1"/>
    <n v="171.01"/>
    <n v="34.200000000000003"/>
    <n v="136.81"/>
    <n v="171.01"/>
    <x v="2"/>
  </r>
  <r>
    <s v="       MB6993"/>
    <s v="MB6993"/>
    <s v="       300130"/>
    <s v="Ispitivanje tla u geotehn"/>
    <x v="8"/>
    <s v="22.10.19"/>
    <s v="01.11.19"/>
    <n v="20"/>
    <n v="1"/>
    <n v="171.01"/>
    <n v="34.200000000000003"/>
    <n v="136.81"/>
    <n v="171.01"/>
    <x v="2"/>
  </r>
  <r>
    <s v="       MB6994"/>
    <s v="MB6994"/>
    <s v="       300130"/>
    <s v="Ispitivanje tla u geotehn"/>
    <x v="8"/>
    <s v="22.10.19"/>
    <s v="01.11.19"/>
    <n v="20"/>
    <n v="1"/>
    <n v="171.01"/>
    <n v="34.200000000000003"/>
    <n v="136.81"/>
    <n v="171.01"/>
    <x v="2"/>
  </r>
  <r>
    <s v="       MB6995"/>
    <s v="MB6995"/>
    <s v="       300130"/>
    <s v="Ispitivanje tla u geotehn"/>
    <x v="8"/>
    <s v="22.10.19"/>
    <s v="01.11.19"/>
    <n v="20"/>
    <n v="1"/>
    <n v="171.01"/>
    <n v="34.200000000000003"/>
    <n v="136.81"/>
    <n v="171.01"/>
    <x v="2"/>
  </r>
  <r>
    <s v="       MB6996"/>
    <s v="MB6996"/>
    <s v="       300130"/>
    <s v="Ispitivanje tla u geotehn"/>
    <x v="8"/>
    <s v="22.10.19"/>
    <s v="01.11.19"/>
    <n v="20"/>
    <n v="1"/>
    <n v="171.01"/>
    <n v="34.200000000000003"/>
    <n v="136.81"/>
    <n v="171.01"/>
    <x v="2"/>
  </r>
  <r>
    <s v="       MB6997"/>
    <s v="MB6997"/>
    <s v="       300130"/>
    <s v="Ispitivanje tla u geotehn"/>
    <x v="8"/>
    <s v="22.10.19"/>
    <s v="01.11.19"/>
    <n v="20"/>
    <n v="1"/>
    <n v="171.01"/>
    <n v="34.200000000000003"/>
    <n v="136.81"/>
    <n v="171.01"/>
    <x v="2"/>
  </r>
  <r>
    <s v="       MB6998"/>
    <s v="MB6998"/>
    <s v="       300130"/>
    <s v="Ispitivanje tla u geotehn"/>
    <x v="8"/>
    <s v="22.10.19"/>
    <s v="01.11.19"/>
    <n v="20"/>
    <n v="1"/>
    <n v="171.01"/>
    <n v="34.200000000000003"/>
    <n v="136.81"/>
    <n v="171.01"/>
    <x v="2"/>
  </r>
  <r>
    <s v="       MB6999"/>
    <s v="MB6999"/>
    <s v="       300130"/>
    <s v="Ispitivanje tla u geotehn"/>
    <x v="8"/>
    <s v="22.10.19"/>
    <s v="01.11.19"/>
    <n v="20"/>
    <n v="1"/>
    <n v="171.01"/>
    <n v="34.200000000000003"/>
    <n v="136.81"/>
    <n v="171.01"/>
    <x v="2"/>
  </r>
  <r>
    <s v="       MB7000"/>
    <s v="MB7000"/>
    <s v="       300130"/>
    <s v="Ispitivanje tla u geotehn"/>
    <x v="8"/>
    <s v="22.10.19"/>
    <s v="01.11.19"/>
    <n v="20"/>
    <n v="1"/>
    <n v="171.01"/>
    <n v="34.200000000000003"/>
    <n v="136.81"/>
    <n v="171.01"/>
    <x v="2"/>
  </r>
  <r>
    <s v="       MB7001"/>
    <s v="MB7001"/>
    <s v="       300130"/>
    <s v="Ispitivanje tla u geotehn"/>
    <x v="8"/>
    <s v="22.10.19"/>
    <s v="01.11.19"/>
    <n v="20"/>
    <n v="1"/>
    <n v="171.01"/>
    <n v="34.200000000000003"/>
    <n v="136.81"/>
    <n v="171.01"/>
    <x v="2"/>
  </r>
  <r>
    <s v="       MB7010"/>
    <s v="MB7010"/>
    <s v="       300056"/>
    <s v="Enironment-Friendly Techn"/>
    <x v="8"/>
    <s v="11.11.19"/>
    <s v="01.12.19"/>
    <n v="20"/>
    <n v="1"/>
    <n v="1043.18"/>
    <n v="208.64000000000001"/>
    <n v="834.54"/>
    <n v="1043.18"/>
    <x v="2"/>
  </r>
  <r>
    <s v="       MB7011"/>
    <s v="MB7011"/>
    <s v="       300052"/>
    <s v="Encyclopedic Dictionary o"/>
    <x v="8"/>
    <s v="18.11.19"/>
    <s v="01.12.19"/>
    <n v="20"/>
    <n v="1"/>
    <n v="491.40000000000003"/>
    <n v="98.28"/>
    <n v="393.12"/>
    <n v="491.40000000000003"/>
    <x v="2"/>
  </r>
  <r>
    <s v="       MB7013"/>
    <s v="MB7013"/>
    <s v="       300206"/>
    <s v="Priručnik za ventilaciju"/>
    <x v="8"/>
    <s v="17.10.19"/>
    <s v="01.11.19"/>
    <n v="20"/>
    <n v="1"/>
    <n v="380"/>
    <n v="76"/>
    <n v="304"/>
    <n v="380"/>
    <x v="2"/>
  </r>
  <r>
    <s v="       MB7045"/>
    <s v="MB7045"/>
    <s v="       300109"/>
    <s v="Handbook of Reserch on Cr"/>
    <x v="8"/>
    <s v="16.12.19"/>
    <s v="01.01.20"/>
    <n v="20"/>
    <n v="1"/>
    <n v="1843.89"/>
    <n v="368.78000000000003"/>
    <n v="1475.1100000000001"/>
    <n v="1843.89"/>
    <x v="2"/>
  </r>
  <r>
    <s v="      MB 4000"/>
    <s v="MB 4000"/>
    <s v="       300134"/>
    <s v="Knjige PS"/>
    <x v="8"/>
    <s v="01.01.12"/>
    <s v="01.02.12"/>
    <n v="20"/>
    <n v="1"/>
    <n v="1011420.68"/>
    <n v="387711.26"/>
    <n v="623709.42000000004"/>
    <n v="1011420.68"/>
    <x v="2"/>
  </r>
  <r>
    <s v="      MB 5213"/>
    <s v="MB 5213"/>
    <s v="       300266"/>
    <s v="Ultraviolet and X-ray Spe"/>
    <x v="8"/>
    <s v="28.02.12"/>
    <s v="01.03.12"/>
    <n v="20"/>
    <n v="1"/>
    <n v="367.5"/>
    <n v="361.38"/>
    <n v="6.12"/>
    <n v="147"/>
    <x v="2"/>
  </r>
  <r>
    <s v="      MB 5214"/>
    <s v="MB 5214"/>
    <s v="       300018"/>
    <s v="Astrophysical Flows **Pri"/>
    <x v="8"/>
    <s v="28.02.12"/>
    <s v="01.03.12"/>
    <n v="20"/>
    <n v="1"/>
    <n v="201.54"/>
    <n v="198.19"/>
    <n v="3.35"/>
    <n v="80.616"/>
    <x v="2"/>
  </r>
  <r>
    <s v="      MB 5215"/>
    <s v="MB 5215"/>
    <s v="       300256"/>
    <s v="The Origin of Chondrules"/>
    <x v="8"/>
    <s v="28.02.12"/>
    <s v="01.03.12"/>
    <n v="20"/>
    <n v="1"/>
    <n v="348.6"/>
    <n v="342.79"/>
    <n v="5.8100000000000005"/>
    <n v="139.44000000000003"/>
    <x v="2"/>
  </r>
  <r>
    <s v="      MB 5217"/>
    <s v="MB 5217"/>
    <s v="       300038"/>
    <s v="Discover the Moon **Lacro"/>
    <x v="8"/>
    <s v="28.02.12"/>
    <s v="01.03.12"/>
    <n v="20"/>
    <n v="1"/>
    <n v="107.55"/>
    <n v="105.76"/>
    <n v="1.79"/>
    <n v="43.02"/>
    <x v="2"/>
  </r>
  <r>
    <s v="      MB 5218"/>
    <s v="MB 5218"/>
    <s v="       300155"/>
    <s v="Meteorites **Zanda"/>
    <x v="8"/>
    <s v="28.02.12"/>
    <s v="01.03.12"/>
    <n v="20"/>
    <n v="1"/>
    <n v="141.43"/>
    <n v="139.09"/>
    <n v="2.34"/>
    <n v="56.572000000000003"/>
    <x v="2"/>
  </r>
  <r>
    <s v="      MB 5219"/>
    <s v="MB 5219"/>
    <s v="       300143"/>
    <s v="Machine Learning Methods"/>
    <x v="8"/>
    <s v="28.02.12"/>
    <s v="01.03.12"/>
    <n v="20"/>
    <n v="1"/>
    <n v="177.3"/>
    <n v="174.35"/>
    <n v="2.95"/>
    <n v="70.92"/>
    <x v="2"/>
  </r>
  <r>
    <s v="      MB 5220"/>
    <s v="MB 5220"/>
    <s v="       300217"/>
    <s v="Remote Sensing of Landsca"/>
    <x v="8"/>
    <s v="28.02.12"/>
    <s v="01.03.12"/>
    <n v="20"/>
    <n v="1"/>
    <n v="225.75"/>
    <n v="221.99"/>
    <n v="3.7600000000000002"/>
    <n v="90.300000000000011"/>
    <x v="2"/>
  </r>
  <r>
    <s v="      MB 5221"/>
    <s v="MB 5221"/>
    <s v="       300262"/>
    <s v="Tides **Cartwright"/>
    <x v="8"/>
    <s v="28.02.12"/>
    <s v="01.03.12"/>
    <n v="20"/>
    <n v="1"/>
    <n v="186.39000000000001"/>
    <n v="183.29"/>
    <n v="3.1"/>
    <n v="74.556000000000012"/>
    <x v="2"/>
  </r>
  <r>
    <s v="      MB 5222"/>
    <s v="MB 5222"/>
    <s v="       300225"/>
    <s v="Sandstrone Landforms **Yo"/>
    <x v="8"/>
    <s v="28.02.12"/>
    <s v="01.03.12"/>
    <n v="20"/>
    <n v="1"/>
    <n v="284.2"/>
    <n v="279.45999999999998"/>
    <n v="4.74"/>
    <n v="113.68"/>
    <x v="2"/>
  </r>
  <r>
    <s v="      MB 5223"/>
    <s v="MB 5223"/>
    <s v="       300195"/>
    <s v="Plants and the K-T Bounda"/>
    <x v="8"/>
    <s v="28.02.12"/>
    <s v="01.03.12"/>
    <n v="20"/>
    <n v="1"/>
    <n v="284.2"/>
    <n v="279.45999999999998"/>
    <n v="4.74"/>
    <n v="113.68"/>
    <x v="2"/>
  </r>
  <r>
    <s v="      MB 5224"/>
    <s v="MB 5224"/>
    <s v="       300259"/>
    <s v="The Synamics of Coastal M"/>
    <x v="8"/>
    <s v="28.02.12"/>
    <s v="01.03.12"/>
    <n v="20"/>
    <n v="1"/>
    <n v="210.35"/>
    <n v="206.84"/>
    <n v="3.5100000000000002"/>
    <n v="84.14"/>
    <x v="2"/>
  </r>
  <r>
    <s v="      MB 5225"/>
    <s v="MB 5225"/>
    <s v="       300253"/>
    <s v="The Geomorphology of the"/>
    <x v="8"/>
    <s v="28.02.12"/>
    <s v="01.03.12"/>
    <n v="20"/>
    <n v="1"/>
    <n v="371.35"/>
    <n v="365.16"/>
    <n v="6.19"/>
    <n v="148.54000000000002"/>
    <x v="2"/>
  </r>
  <r>
    <s v="      MB 5226"/>
    <s v="MB 5226"/>
    <s v="       300258"/>
    <s v="The Suftace of Mars **Car"/>
    <x v="8"/>
    <s v="28.02.12"/>
    <s v="01.03.12"/>
    <n v="20"/>
    <n v="1"/>
    <n v="325.85000000000002"/>
    <n v="320.42"/>
    <n v="5.43"/>
    <n v="130.34"/>
    <x v="2"/>
  </r>
  <r>
    <s v="      MB 5227"/>
    <s v="MB 5227"/>
    <s v="       300236"/>
    <s v="Solis:Basic Concepts and"/>
    <x v="8"/>
    <s v="28.02.12"/>
    <s v="01.03.12"/>
    <n v="20"/>
    <n v="1"/>
    <n v="325.85000000000002"/>
    <n v="320.42"/>
    <n v="5.43"/>
    <n v="130.34"/>
    <x v="2"/>
  </r>
  <r>
    <s v="      MB 5271"/>
    <s v="MB 5271"/>
    <s v="       300025"/>
    <s v="Bogatstvo na dnu ekonomsk"/>
    <x v="8"/>
    <s v="21.01.13"/>
    <s v="01.02.13"/>
    <n v="20"/>
    <n v="1"/>
    <n v="257.25"/>
    <n v="252.96"/>
    <n v="4.29"/>
    <n v="102.9"/>
    <x v="2"/>
  </r>
  <r>
    <s v="      MB 5272"/>
    <s v="MB 5272"/>
    <s v="       300246"/>
    <s v="Suvremena poslovna komuni"/>
    <x v="8"/>
    <s v="21.01.13"/>
    <s v="01.02.13"/>
    <n v="20"/>
    <n v="1"/>
    <n v="456.75"/>
    <n v="449.14"/>
    <n v="7.61"/>
    <n v="182.70000000000002"/>
    <x v="2"/>
  </r>
  <r>
    <s v="      MB 5273"/>
    <s v="MB 5273"/>
    <s v="       300196"/>
    <s v="Poduzetništvo **Hisrich,P"/>
    <x v="8"/>
    <s v="21.01.13"/>
    <s v="01.02.13"/>
    <n v="20"/>
    <n v="1"/>
    <n v="333.90000000000003"/>
    <n v="328.34000000000003"/>
    <n v="5.5600000000000005"/>
    <n v="133.56000000000003"/>
    <x v="2"/>
  </r>
  <r>
    <s v="      MB 5274"/>
    <s v="MB 5274"/>
    <s v="       300202"/>
    <s v="Pregovaranje **lewicki,Sa"/>
    <x v="8"/>
    <s v="21.01.13"/>
    <s v="01.02.13"/>
    <n v="20"/>
    <n v="1"/>
    <n v="294"/>
    <n v="289.10000000000002"/>
    <n v="4.9000000000000004"/>
    <n v="117.60000000000001"/>
    <x v="2"/>
  </r>
  <r>
    <s v="      MB 5275"/>
    <s v="MB 5275"/>
    <s v="       300272"/>
    <s v="Uravnotežena tablica rezu"/>
    <x v="8"/>
    <s v="21.01.13"/>
    <s v="01.02.13"/>
    <n v="20"/>
    <n v="1"/>
    <n v="257.25"/>
    <n v="252.96"/>
    <n v="4.29"/>
    <n v="102.9"/>
    <x v="2"/>
  </r>
  <r>
    <s v="      MB 5276"/>
    <s v="MB 5276"/>
    <s v="       300284"/>
    <s v="World energy dilemma **Po"/>
    <x v="8"/>
    <s v="24.01.13"/>
    <s v="01.02.13"/>
    <n v="20"/>
    <n v="1"/>
    <n v="600"/>
    <n v="590"/>
    <n v="10"/>
    <n v="240"/>
    <x v="2"/>
  </r>
  <r>
    <s v="      MB 5278"/>
    <s v="MB 5278"/>
    <s v="       300239"/>
    <s v="Stable Isotope Geochemist"/>
    <x v="8"/>
    <s v="12.11.12"/>
    <s v="01.12.12"/>
    <n v="20"/>
    <n v="1"/>
    <n v="787.26"/>
    <n v="774.13"/>
    <n v="13.13"/>
    <n v="314.904"/>
    <x v="2"/>
  </r>
  <r>
    <s v="      MB 5281"/>
    <s v="MB 5281"/>
    <s v="       300020"/>
    <s v="Atlas of Migmatite **Sawy"/>
    <x v="8"/>
    <s v="28.02.14"/>
    <s v="01.03.14"/>
    <n v="20"/>
    <n v="1"/>
    <n v="1380"/>
    <n v="1357"/>
    <n v="23"/>
    <n v="552"/>
    <x v="2"/>
  </r>
  <r>
    <s v="      MB 5288"/>
    <s v="MB 5288"/>
    <s v="       300009"/>
    <s v="Ammonium nitrate explosiv"/>
    <x v="8"/>
    <s v="04.04.13"/>
    <s v="01.05.13"/>
    <n v="20"/>
    <n v="1"/>
    <n v="870"/>
    <n v="855.5"/>
    <n v="14.5"/>
    <n v="348"/>
    <x v="2"/>
  </r>
  <r>
    <s v="      MB 5289"/>
    <s v="MB 5289"/>
    <s v="       300062"/>
    <s v="EU fondovi na dohvat ruke"/>
    <x v="8"/>
    <s v="04.04.13"/>
    <s v="01.05.13"/>
    <n v="20"/>
    <n v="1"/>
    <n v="349.5"/>
    <n v="343.68"/>
    <n v="5.82"/>
    <n v="139.80000000000001"/>
    <x v="2"/>
  </r>
  <r>
    <s v="      MB 5299"/>
    <s v="MB 5299"/>
    <s v="       300063"/>
    <s v="EU politike i fondovi 201"/>
    <x v="8"/>
    <s v="13.05.13"/>
    <s v="01.06.13"/>
    <n v="20"/>
    <n v="1"/>
    <n v="373.25"/>
    <n v="367.03000000000003"/>
    <n v="6.22"/>
    <n v="149.30000000000001"/>
    <x v="2"/>
  </r>
  <r>
    <s v="      MB 5301"/>
    <s v="MB 5301"/>
    <s v="       300211"/>
    <s v="Recommendations for Desin"/>
    <x v="8"/>
    <s v="13.05.13"/>
    <s v="01.06.13"/>
    <n v="20"/>
    <n v="1"/>
    <n v="770"/>
    <n v="757.17"/>
    <n v="12.83"/>
    <n v="308"/>
    <x v="2"/>
  </r>
  <r>
    <s v="      MB 5302"/>
    <s v="MB 5302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03"/>
    <s v="MB 5303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04"/>
    <s v="MB 5304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05"/>
    <s v="MB 5305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06"/>
    <s v="MB 5306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07"/>
    <s v="MB 5307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08"/>
    <s v="MB 5308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09"/>
    <s v="MB 5309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10"/>
    <s v="MB 5310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11"/>
    <s v="MB 5311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12"/>
    <s v="MB 5312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13"/>
    <s v="MB 5313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14"/>
    <s v="MB 5314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15"/>
    <s v="MB 5315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16"/>
    <s v="MB 5316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17"/>
    <s v="MB 5317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18"/>
    <s v="MB 5318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19"/>
    <s v="MB 5319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20"/>
    <s v="MB 5320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21"/>
    <s v="MB 5321"/>
    <s v="       300113"/>
    <s v="Hidrogeologija I **Bačani"/>
    <x v="8"/>
    <s v="19.06.13"/>
    <s v="01.07.13"/>
    <n v="20"/>
    <n v="1"/>
    <n v="140"/>
    <n v="137.67000000000002"/>
    <n v="2.33"/>
    <n v="56"/>
    <x v="2"/>
  </r>
  <r>
    <s v="      MB 5322"/>
    <s v="MB 5322"/>
    <s v="       300224"/>
    <s v="Sand Control in Well Cons"/>
    <x v="8"/>
    <s v="14.05.13"/>
    <s v="01.06.13"/>
    <n v="20"/>
    <n v="1"/>
    <n v="544.15"/>
    <n v="535.08000000000004"/>
    <n v="9.07"/>
    <n v="217.66"/>
    <x v="2"/>
  </r>
  <r>
    <s v="      MB 5323"/>
    <s v="MB 5323"/>
    <s v="       300224"/>
    <s v="Sand Control in Well Cons"/>
    <x v="8"/>
    <s v="14.05.13"/>
    <s v="01.06.13"/>
    <n v="20"/>
    <n v="1"/>
    <n v="544.15"/>
    <n v="535.08000000000004"/>
    <n v="9.07"/>
    <n v="217.66"/>
    <x v="2"/>
  </r>
  <r>
    <s v="      MB 5324"/>
    <s v="MB 5324"/>
    <s v="       300224"/>
    <s v="Sand Control in Well Cons"/>
    <x v="8"/>
    <s v="14.05.13"/>
    <s v="01.06.13"/>
    <n v="20"/>
    <n v="1"/>
    <n v="544.15"/>
    <n v="535.08000000000004"/>
    <n v="9.07"/>
    <n v="217.66"/>
    <x v="2"/>
  </r>
  <r>
    <s v="      MB 5325"/>
    <s v="MB 5325"/>
    <s v="       300224"/>
    <s v="Sand Control in Well Cons"/>
    <x v="8"/>
    <s v="14.05.13"/>
    <s v="01.06.13"/>
    <n v="20"/>
    <n v="1"/>
    <n v="544.15"/>
    <n v="535.08000000000004"/>
    <n v="9.07"/>
    <n v="217.66"/>
    <x v="2"/>
  </r>
  <r>
    <s v="      MB 5326"/>
    <s v="MB 5326"/>
    <s v="       300189"/>
    <s v="Osnove tehnike ukapljenog"/>
    <x v="8"/>
    <s v="04.07.14"/>
    <s v="01.08.14"/>
    <n v="20"/>
    <n v="1"/>
    <n v="110"/>
    <n v="108.17"/>
    <n v="1.83"/>
    <n v="44"/>
    <x v="2"/>
  </r>
  <r>
    <s v="      MB 5327"/>
    <s v="MB 5327"/>
    <s v="       300189"/>
    <s v="Osnove tehnike ukapljenog"/>
    <x v="8"/>
    <s v="04.07.14"/>
    <s v="01.08.14"/>
    <n v="20"/>
    <n v="1"/>
    <n v="110"/>
    <n v="108.17"/>
    <n v="1.83"/>
    <n v="44"/>
    <x v="2"/>
  </r>
  <r>
    <s v="      MB 5328"/>
    <s v="MB 5328"/>
    <s v="       300189"/>
    <s v="Osnove tehnike ukapljenog"/>
    <x v="8"/>
    <s v="04.07.14"/>
    <s v="01.08.14"/>
    <n v="20"/>
    <n v="1"/>
    <n v="110"/>
    <n v="108.17"/>
    <n v="1.83"/>
    <n v="44"/>
    <x v="2"/>
  </r>
  <r>
    <s v="      MB 5329"/>
    <s v="MB 5329"/>
    <s v="       300166"/>
    <s v="Modeling our world:the Es"/>
    <x v="8"/>
    <s v="12.07.13"/>
    <s v="01.08.13"/>
    <n v="20"/>
    <n v="1"/>
    <n v="370"/>
    <n v="363.83"/>
    <n v="6.17"/>
    <n v="148"/>
    <x v="2"/>
  </r>
  <r>
    <s v="      MB 5341"/>
    <s v="MB 5341"/>
    <s v="       300244"/>
    <s v="Studenti Sveučilišta u Za"/>
    <x v="8"/>
    <s v="23.09.13"/>
    <s v="01.10.13"/>
    <n v="20"/>
    <n v="1"/>
    <n v="171"/>
    <n v="168.15"/>
    <n v="2.85"/>
    <n v="68.400000000000006"/>
    <x v="2"/>
  </r>
  <r>
    <s v="      MB 5343"/>
    <s v="MB 5343"/>
    <s v="       300063"/>
    <s v="EU politike i fondovi 201"/>
    <x v="8"/>
    <s v="10.10.13"/>
    <s v="01.11.13"/>
    <n v="20"/>
    <n v="1"/>
    <n v="350"/>
    <n v="344.17"/>
    <n v="5.83"/>
    <n v="140"/>
    <x v="2"/>
  </r>
  <r>
    <s v="      MB 5344"/>
    <s v="MB 5344"/>
    <s v="       300274"/>
    <s v="Uređenje voda **Šimunić"/>
    <x v="8"/>
    <s v="09.10.13"/>
    <s v="01.11.13"/>
    <n v="20"/>
    <n v="1"/>
    <n v="189"/>
    <n v="185.85"/>
    <n v="3.15"/>
    <n v="75.600000000000009"/>
    <x v="2"/>
  </r>
  <r>
    <s v="      MB 5346"/>
    <s v="MB 5346"/>
    <s v="       300263"/>
    <s v="Trepča-Stari trg:minerali"/>
    <x v="8"/>
    <s v="11.11.13"/>
    <s v="01.12.13"/>
    <n v="20"/>
    <n v="1"/>
    <n v="500"/>
    <n v="491.67"/>
    <n v="8.33"/>
    <n v="200"/>
    <x v="2"/>
  </r>
  <r>
    <s v="      MB 5347"/>
    <s v="MB 5347"/>
    <s v="       300263"/>
    <s v="Trepča-Stari trg:minerali"/>
    <x v="8"/>
    <s v="11.11.13"/>
    <s v="01.12.13"/>
    <n v="20"/>
    <n v="1"/>
    <n v="500"/>
    <n v="491.67"/>
    <n v="8.33"/>
    <n v="200"/>
    <x v="2"/>
  </r>
  <r>
    <s v="      MB 5348"/>
    <s v="MB 5348"/>
    <s v="       300012"/>
    <s v="Analitika okoliša **Kašte"/>
    <x v="8"/>
    <s v="17.12.13"/>
    <s v="01.01.14"/>
    <n v="20"/>
    <n v="1"/>
    <n v="241.5"/>
    <n v="237.48000000000002"/>
    <n v="4.0200000000000005"/>
    <n v="96.600000000000009"/>
    <x v="2"/>
  </r>
  <r>
    <s v="      MB 5349"/>
    <s v="MB 5349"/>
    <s v="       300012"/>
    <s v="Analitika okoliša **Kašte"/>
    <x v="8"/>
    <s v="17.12.13"/>
    <s v="01.01.14"/>
    <n v="20"/>
    <n v="1"/>
    <n v="241.5"/>
    <n v="237.48000000000002"/>
    <n v="4.0200000000000005"/>
    <n v="96.600000000000009"/>
    <x v="2"/>
  </r>
  <r>
    <s v="      MB 5350"/>
    <s v="MB 5350"/>
    <s v="       300012"/>
    <s v="Analitika okoliša **Kašte"/>
    <x v="8"/>
    <s v="17.12.13"/>
    <s v="01.01.14"/>
    <n v="20"/>
    <n v="1"/>
    <n v="241.5"/>
    <n v="237.48000000000002"/>
    <n v="4.0200000000000005"/>
    <n v="96.600000000000009"/>
    <x v="2"/>
  </r>
  <r>
    <s v="      MB 5351"/>
    <s v="MB 5351"/>
    <s v="       300012"/>
    <s v="Analitika okoliša **Kašte"/>
    <x v="8"/>
    <s v="17.12.13"/>
    <s v="01.01.14"/>
    <n v="20"/>
    <n v="1"/>
    <n v="241.5"/>
    <n v="237.48000000000002"/>
    <n v="4.0200000000000005"/>
    <n v="96.600000000000009"/>
    <x v="2"/>
  </r>
  <r>
    <s v="      MB 5352"/>
    <s v="MB 5352"/>
    <s v="       300012"/>
    <s v="Analitika okoliša **Kašte"/>
    <x v="8"/>
    <s v="17.12.13"/>
    <s v="01.01.14"/>
    <n v="20"/>
    <n v="1"/>
    <n v="241.5"/>
    <n v="237.48000000000002"/>
    <n v="4.0200000000000005"/>
    <n v="96.600000000000009"/>
    <x v="2"/>
  </r>
  <r>
    <s v="      MB 5353"/>
    <s v="MB 5353"/>
    <s v="       300012"/>
    <s v="Analitika okoliša **Kašte"/>
    <x v="8"/>
    <s v="17.12.13"/>
    <s v="01.01.14"/>
    <n v="20"/>
    <n v="1"/>
    <n v="241.5"/>
    <n v="237.48000000000002"/>
    <n v="4.0200000000000005"/>
    <n v="96.600000000000009"/>
    <x v="2"/>
  </r>
  <r>
    <s v="      MB 5354"/>
    <s v="MB 5354"/>
    <s v="       300012"/>
    <s v="Analitika okoliša **Kašte"/>
    <x v="8"/>
    <s v="17.12.13"/>
    <s v="01.01.14"/>
    <n v="20"/>
    <n v="1"/>
    <n v="241.5"/>
    <n v="237.48000000000002"/>
    <n v="4.0200000000000005"/>
    <n v="96.600000000000009"/>
    <x v="2"/>
  </r>
  <r>
    <s v="      MB 5355"/>
    <s v="MB 5355"/>
    <s v="       300012"/>
    <s v="Analitika okoliša **Kašte"/>
    <x v="8"/>
    <s v="17.12.13"/>
    <s v="01.01.14"/>
    <n v="20"/>
    <n v="1"/>
    <n v="241.5"/>
    <n v="237.48000000000002"/>
    <n v="4.0200000000000005"/>
    <n v="96.600000000000009"/>
    <x v="2"/>
  </r>
  <r>
    <s v="      MB 5356"/>
    <s v="MB 5356"/>
    <s v="       300012"/>
    <s v="Analitika okoliša **Kašte"/>
    <x v="8"/>
    <s v="17.12.13"/>
    <s v="01.01.14"/>
    <n v="20"/>
    <n v="1"/>
    <n v="241.5"/>
    <n v="237.48000000000002"/>
    <n v="4.0200000000000005"/>
    <n v="96.600000000000009"/>
    <x v="2"/>
  </r>
  <r>
    <s v="      MB 5357"/>
    <s v="MB 5357"/>
    <s v="       300012"/>
    <s v="Analitika okoliša **Kašte"/>
    <x v="8"/>
    <s v="17.12.13"/>
    <s v="01.01.14"/>
    <n v="20"/>
    <n v="1"/>
    <n v="241.5"/>
    <n v="237.48000000000002"/>
    <n v="4.0200000000000005"/>
    <n v="96.600000000000009"/>
    <x v="2"/>
  </r>
  <r>
    <s v="      MB 5362"/>
    <s v="MB 5362"/>
    <s v="       300184"/>
    <s v="Open Pit Mine:planning an"/>
    <x v="8"/>
    <s v="25.11.13"/>
    <s v="01.12.13"/>
    <n v="20"/>
    <n v="1"/>
    <n v="736"/>
    <n v="723.73"/>
    <n v="12.27"/>
    <n v="294.40000000000003"/>
    <x v="2"/>
  </r>
  <r>
    <s v="      MB 5364"/>
    <s v="MB 5364"/>
    <s v="       300064"/>
    <s v="Exercises in Soil Physics"/>
    <x v="8"/>
    <s v="25.11.13"/>
    <s v="01.12.13"/>
    <n v="20"/>
    <n v="1"/>
    <n v="600"/>
    <n v="590"/>
    <n v="10"/>
    <n v="240"/>
    <x v="2"/>
  </r>
  <r>
    <s v="      MB 5365"/>
    <s v="MB 5365"/>
    <s v="       300030"/>
    <s v="Colloid Science:principle"/>
    <x v="8"/>
    <s v="25.11.13"/>
    <s v="01.12.13"/>
    <n v="20"/>
    <n v="1"/>
    <n v="360"/>
    <n v="354"/>
    <n v="6"/>
    <n v="144"/>
    <x v="2"/>
  </r>
  <r>
    <s v="      MB 5366"/>
    <s v="MB 5366"/>
    <s v="       300185"/>
    <s v="Ore deposit geology **Rid"/>
    <x v="8"/>
    <s v="25.11.13"/>
    <s v="01.12.13"/>
    <n v="20"/>
    <n v="1"/>
    <n v="344"/>
    <n v="338.27"/>
    <n v="5.73"/>
    <n v="137.6"/>
    <x v="2"/>
  </r>
  <r>
    <s v="      MB 5367"/>
    <s v="MB 5367"/>
    <s v="       300186"/>
    <s v="Orogenesis:the making of"/>
    <x v="8"/>
    <s v="25.11.13"/>
    <s v="01.12.13"/>
    <n v="20"/>
    <n v="1"/>
    <n v="360"/>
    <n v="354"/>
    <n v="6"/>
    <n v="144"/>
    <x v="2"/>
  </r>
  <r>
    <s v="      MB 5368"/>
    <s v="MB 5368"/>
    <s v="       300075"/>
    <s v="Geochemistry**White"/>
    <x v="8"/>
    <s v="25.11.13"/>
    <s v="01.12.13"/>
    <n v="20"/>
    <n v="1"/>
    <n v="328"/>
    <n v="322.53000000000003"/>
    <n v="5.47"/>
    <n v="131.20000000000002"/>
    <x v="2"/>
  </r>
  <r>
    <s v="      MB 5369"/>
    <s v="MB 5369"/>
    <s v="       300122"/>
    <s v="Igneous rocks and process"/>
    <x v="8"/>
    <s v="25.11.13"/>
    <s v="01.12.13"/>
    <n v="20"/>
    <n v="1"/>
    <n v="328"/>
    <n v="322.53000000000003"/>
    <n v="5.47"/>
    <n v="131.20000000000002"/>
    <x v="2"/>
  </r>
  <r>
    <s v="      MB 5374"/>
    <s v="MB 5374"/>
    <s v="       300268"/>
    <s v="Univerzalna decimalna kla"/>
    <x v="8"/>
    <s v="11.02.14"/>
    <s v="01.03.14"/>
    <n v="20"/>
    <n v="1"/>
    <n v="250"/>
    <n v="241.67000000000002"/>
    <n v="8.33"/>
    <n v="100"/>
    <x v="2"/>
  </r>
  <r>
    <s v="      MB 5375"/>
    <s v="MB 5375"/>
    <s v="       300117"/>
    <s v="Hrvatski biografski leksi"/>
    <x v="8"/>
    <s v="17.02.14"/>
    <s v="01.03.14"/>
    <n v="20"/>
    <n v="1"/>
    <n v="480"/>
    <n v="464"/>
    <n v="16"/>
    <n v="192"/>
    <x v="2"/>
  </r>
  <r>
    <s v="      MB 5397"/>
    <s v="MB 5397"/>
    <s v="       300024"/>
    <s v="Biomineralization process"/>
    <x v="8"/>
    <s v="27.02.14"/>
    <s v="01.03.14"/>
    <n v="20"/>
    <n v="1"/>
    <n v="511.06"/>
    <n v="494.02000000000004"/>
    <n v="17.04"/>
    <n v="204.42400000000001"/>
    <x v="2"/>
  </r>
  <r>
    <s v="      MB 5398"/>
    <s v="MB 5398"/>
    <s v="       300001"/>
    <s v="2004 Eurokod 8-Proračun s"/>
    <x v="8"/>
    <s v="27.02.14"/>
    <s v="01.03.14"/>
    <n v="20"/>
    <n v="1"/>
    <n v="415"/>
    <n v="401.17"/>
    <n v="13.83"/>
    <n v="166"/>
    <x v="2"/>
  </r>
  <r>
    <s v="      MB 5399"/>
    <s v="MB 5399"/>
    <s v="       300221"/>
    <s v="Risk Analysis for Prevent"/>
    <x v="8"/>
    <s v="07.03.14"/>
    <s v="01.04.14"/>
    <n v="20"/>
    <n v="1"/>
    <n v="1440"/>
    <n v="1368"/>
    <n v="72"/>
    <n v="576"/>
    <x v="2"/>
  </r>
  <r>
    <s v="      MB 5400"/>
    <s v="MB 5400"/>
    <s v="       300142"/>
    <s v="Lithological-Paleogeograp"/>
    <x v="8"/>
    <s v="07.03.14"/>
    <s v="01.04.14"/>
    <n v="20"/>
    <n v="1"/>
    <n v="414"/>
    <n v="393.3"/>
    <n v="20.7"/>
    <n v="165.60000000000002"/>
    <x v="2"/>
  </r>
  <r>
    <s v="      MB 5401"/>
    <s v="MB 5401"/>
    <s v="       300163"/>
    <s v="Mining and the Environmme"/>
    <x v="8"/>
    <s v="07.03.14"/>
    <s v="01.04.14"/>
    <n v="20"/>
    <n v="1"/>
    <n v="890.99"/>
    <n v="846.45"/>
    <n v="44.54"/>
    <n v="356.39600000000002"/>
    <x v="2"/>
  </r>
  <r>
    <s v="      MB 5402"/>
    <s v="MB 5402"/>
    <s v="       300216"/>
    <s v="Remediation Technologies"/>
    <x v="8"/>
    <s v="07.03.14"/>
    <s v="01.04.14"/>
    <n v="20"/>
    <n v="1"/>
    <n v="1035"/>
    <n v="983.25"/>
    <n v="51.75"/>
    <n v="414"/>
    <x v="2"/>
  </r>
  <r>
    <s v="      MB 5403"/>
    <s v="MB 5403"/>
    <s v="       300058"/>
    <s v="Environmental Management"/>
    <x v="8"/>
    <s v="07.03.14"/>
    <s v="01.04.14"/>
    <n v="20"/>
    <n v="1"/>
    <n v="288"/>
    <n v="273.60000000000002"/>
    <n v="14.4"/>
    <n v="115.2"/>
    <x v="2"/>
  </r>
  <r>
    <s v="      MB 5404"/>
    <s v="MB 5404"/>
    <s v="       300235"/>
    <s v="Solid Waste Recycling and"/>
    <x v="8"/>
    <s v="07.03.14"/>
    <s v="01.04.14"/>
    <n v="20"/>
    <n v="1"/>
    <n v="900"/>
    <n v="855"/>
    <n v="45"/>
    <n v="360"/>
    <x v="2"/>
  </r>
  <r>
    <s v="      MB 5405"/>
    <s v="MB 5405"/>
    <s v="       300007"/>
    <s v="Air Pollution Control: a"/>
    <x v="8"/>
    <s v="07.03.14"/>
    <s v="01.04.14"/>
    <n v="20"/>
    <n v="1"/>
    <n v="648"/>
    <n v="615.6"/>
    <n v="32.4"/>
    <n v="259.2"/>
    <x v="2"/>
  </r>
  <r>
    <s v="      MB 5431"/>
    <s v="MB 5431"/>
    <s v="       300219"/>
    <s v="Rijeke Hrvatske **Šafarek"/>
    <x v="8"/>
    <s v="16.04.14"/>
    <s v="01.05.14"/>
    <n v="20"/>
    <n v="1"/>
    <n v="210"/>
    <n v="196"/>
    <n v="14"/>
    <n v="84"/>
    <x v="2"/>
  </r>
  <r>
    <s v="      MB 5432"/>
    <s v="MB 5432"/>
    <s v="       300219"/>
    <s v="Rijeke Hrvatske **Šafarek"/>
    <x v="8"/>
    <s v="16.04.14"/>
    <s v="01.05.14"/>
    <n v="20"/>
    <n v="1"/>
    <n v="210"/>
    <n v="196"/>
    <n v="14"/>
    <n v="84"/>
    <x v="2"/>
  </r>
  <r>
    <s v="      MB 5433"/>
    <s v="MB 5433"/>
    <s v="       300219"/>
    <s v="Rijeke Hrvatske **Šafarek"/>
    <x v="8"/>
    <s v="16.04.14"/>
    <s v="01.05.14"/>
    <n v="20"/>
    <n v="1"/>
    <n v="294"/>
    <n v="274.40000000000003"/>
    <n v="19.600000000000001"/>
    <n v="117.60000000000001"/>
    <x v="2"/>
  </r>
  <r>
    <s v="      MB 5434"/>
    <s v="MB 5434"/>
    <s v="       300219"/>
    <s v="Rijeke Hrvatske **Šafarek"/>
    <x v="8"/>
    <s v="16.04.14"/>
    <s v="01.05.14"/>
    <n v="20"/>
    <n v="1"/>
    <n v="294"/>
    <n v="274.40000000000003"/>
    <n v="19.600000000000001"/>
    <n v="117.60000000000001"/>
    <x v="2"/>
  </r>
  <r>
    <s v="      MB 5435"/>
    <s v="MB 5435"/>
    <s v="       300219"/>
    <s v="Rijeke Hrvatske **Šafarek"/>
    <x v="8"/>
    <s v="16.04.14"/>
    <s v="01.05.14"/>
    <n v="20"/>
    <n v="1"/>
    <n v="294"/>
    <n v="274.40000000000003"/>
    <n v="19.600000000000001"/>
    <n v="117.60000000000001"/>
    <x v="2"/>
  </r>
  <r>
    <s v="      MB 5437"/>
    <s v="MB 5437"/>
    <s v="       300209"/>
    <s v="Ravninska geodezija - zbi"/>
    <x v="8"/>
    <s v="14.02.14"/>
    <s v="01.03.14"/>
    <n v="20"/>
    <n v="1"/>
    <n v="498.75"/>
    <n v="482.13"/>
    <n v="16.62"/>
    <n v="199.5"/>
    <x v="2"/>
  </r>
  <r>
    <s v="      MB 5449"/>
    <s v="MB 5449"/>
    <s v="       300076"/>
    <s v="Geografija Hrvatske **Mag"/>
    <x v="8"/>
    <s v="30.04.14"/>
    <s v="01.05.14"/>
    <n v="20"/>
    <n v="1"/>
    <n v="261"/>
    <n v="243.6"/>
    <n v="17.400000000000002"/>
    <n v="104.4"/>
    <x v="2"/>
  </r>
  <r>
    <s v="      MB 5450"/>
    <s v="MB 5450"/>
    <s v="       300076"/>
    <s v="Geografija Hrvatske **Mag"/>
    <x v="8"/>
    <s v="30.04.14"/>
    <s v="01.05.14"/>
    <n v="20"/>
    <n v="1"/>
    <n v="261"/>
    <n v="243.6"/>
    <n v="17.400000000000002"/>
    <n v="104.4"/>
    <x v="2"/>
  </r>
  <r>
    <s v="      MB 5451"/>
    <s v="MB 5451"/>
    <s v="       300087"/>
    <s v="Geomorfologija Konavala,"/>
    <x v="8"/>
    <s v="30.04.14"/>
    <s v="01.05.14"/>
    <n v="20"/>
    <n v="1"/>
    <n v="70"/>
    <n v="65.33"/>
    <n v="4.67"/>
    <n v="28"/>
    <x v="2"/>
  </r>
  <r>
    <s v="      MB 5452"/>
    <s v="MB 5452"/>
    <s v="       300087"/>
    <s v="Geomorfologija Konavala,"/>
    <x v="8"/>
    <s v="30.04.14"/>
    <s v="01.05.14"/>
    <n v="20"/>
    <n v="1"/>
    <n v="70"/>
    <n v="65.33"/>
    <n v="4.67"/>
    <n v="28"/>
    <x v="2"/>
  </r>
  <r>
    <s v="      MB 5453"/>
    <s v="MB 5453"/>
    <s v="       300068"/>
    <s v="Fizičko-geografske značaj"/>
    <x v="8"/>
    <s v="30.04.14"/>
    <s v="01.05.14"/>
    <n v="20"/>
    <n v="1"/>
    <n v="40"/>
    <n v="37.33"/>
    <n v="2.67"/>
    <n v="16"/>
    <x v="2"/>
  </r>
  <r>
    <s v="      MB 5454"/>
    <s v="MB 5454"/>
    <s v="       300068"/>
    <s v="Fizičko-geografske značaj"/>
    <x v="8"/>
    <s v="30.04.14"/>
    <s v="01.05.14"/>
    <n v="20"/>
    <n v="1"/>
    <n v="40"/>
    <n v="37.33"/>
    <n v="2.67"/>
    <n v="16"/>
    <x v="2"/>
  </r>
  <r>
    <s v="      MB 5455"/>
    <s v="MB 5455"/>
    <s v="       300200"/>
    <s v="Povijesna kartografija- k"/>
    <x v="8"/>
    <s v="30.04.14"/>
    <s v="01.05.14"/>
    <n v="20"/>
    <n v="1"/>
    <n v="50"/>
    <n v="46.67"/>
    <n v="3.33"/>
    <n v="20"/>
    <x v="2"/>
  </r>
  <r>
    <s v="      MB 5456"/>
    <s v="MB 5456"/>
    <s v="       300200"/>
    <s v="Povijesna kartografija- k"/>
    <x v="8"/>
    <s v="30.04.14"/>
    <s v="01.05.14"/>
    <n v="20"/>
    <n v="1"/>
    <n v="50"/>
    <n v="46.67"/>
    <n v="3.33"/>
    <n v="20"/>
    <x v="2"/>
  </r>
  <r>
    <s v="      MB 5457"/>
    <s v="MB 5457"/>
    <s v="       300089"/>
    <s v="Geomorfološke teme II ***"/>
    <x v="8"/>
    <s v="30.04.14"/>
    <s v="01.05.14"/>
    <n v="20"/>
    <n v="1"/>
    <n v="50"/>
    <n v="46.67"/>
    <n v="3.33"/>
    <n v="20"/>
    <x v="2"/>
  </r>
  <r>
    <s v="      MB 5458"/>
    <s v="MB 5458"/>
    <s v="       300077"/>
    <s v="Geografija mora ***Riđano"/>
    <x v="8"/>
    <s v="30.04.14"/>
    <s v="01.05.14"/>
    <n v="20"/>
    <n v="1"/>
    <n v="50"/>
    <n v="46.67"/>
    <n v="3.33"/>
    <n v="20"/>
    <x v="2"/>
  </r>
  <r>
    <s v="      MB 5459"/>
    <s v="MB 5459"/>
    <s v="       300191"/>
    <s v="Otrovani modrozeleni plan"/>
    <x v="8"/>
    <s v="30.04.14"/>
    <s v="01.05.14"/>
    <n v="20"/>
    <n v="1"/>
    <n v="100"/>
    <n v="93.33"/>
    <n v="6.67"/>
    <n v="40"/>
    <x v="2"/>
  </r>
  <r>
    <s v="      MB 5462"/>
    <s v="MB 5462"/>
    <s v="       300185"/>
    <s v="Ore deposit geology **Rid"/>
    <x v="8"/>
    <s v="16.05.14"/>
    <s v="01.06.14"/>
    <n v="20"/>
    <n v="1"/>
    <n v="387"/>
    <n v="354.75"/>
    <n v="32.25"/>
    <n v="154.80000000000001"/>
    <x v="2"/>
  </r>
  <r>
    <s v="      MB 5463"/>
    <s v="MB 5463"/>
    <s v="       300204"/>
    <s v="Principles of igneus and"/>
    <x v="8"/>
    <s v="16.05.14"/>
    <s v="01.06.14"/>
    <n v="20"/>
    <n v="1"/>
    <n v="441"/>
    <n v="404.25"/>
    <n v="36.75"/>
    <n v="176.4"/>
    <x v="2"/>
  </r>
  <r>
    <s v="      MB 5464"/>
    <s v="MB 5464"/>
    <s v="       300065"/>
    <s v="Field description of igne"/>
    <x v="8"/>
    <s v="16.05.14"/>
    <s v="01.06.14"/>
    <n v="20"/>
    <n v="1"/>
    <n v="261"/>
    <n v="239.25"/>
    <n v="21.75"/>
    <n v="104.4"/>
    <x v="2"/>
  </r>
  <r>
    <s v="      MB 5465"/>
    <s v="MB 5465"/>
    <s v="       300082"/>
    <s v="Geological field techniqu"/>
    <x v="8"/>
    <s v="16.05.14"/>
    <s v="01.06.14"/>
    <n v="20"/>
    <n v="1"/>
    <n v="270"/>
    <n v="247.5"/>
    <n v="22.5"/>
    <n v="108"/>
    <x v="2"/>
  </r>
  <r>
    <s v="      MB 5466"/>
    <s v="MB 5466"/>
    <s v="       300193"/>
    <s v="Patrical guide to rock mi"/>
    <x v="8"/>
    <s v="16.05.14"/>
    <s v="01.06.14"/>
    <n v="20"/>
    <n v="1"/>
    <n v="495"/>
    <n v="453.75"/>
    <n v="41.25"/>
    <n v="198"/>
    <x v="2"/>
  </r>
  <r>
    <s v="      MB 5516"/>
    <s v="MB 5516"/>
    <s v="       300124"/>
    <s v="Industrial minerals &amp; roc"/>
    <x v="8"/>
    <s v="12.06.14"/>
    <s v="01.07.14"/>
    <n v="20"/>
    <n v="1"/>
    <n v="1799.99"/>
    <n v="1620"/>
    <n v="179.99"/>
    <n v="719.99600000000009"/>
    <x v="2"/>
  </r>
  <r>
    <s v="      MB 5535"/>
    <s v="MB 5535"/>
    <s v="       300118"/>
    <s v="Hrvatski naftaši **Novak-"/>
    <x v="8"/>
    <s v="30.06.14"/>
    <s v="01.07.14"/>
    <n v="20"/>
    <n v="1"/>
    <n v="264.60000000000002"/>
    <n v="238.14000000000001"/>
    <n v="26.46"/>
    <n v="105.84000000000002"/>
    <x v="2"/>
  </r>
  <r>
    <s v="      MB 5536"/>
    <s v="MB 5536"/>
    <s v="       300118"/>
    <s v="Hrvatski naftaši **Novak-"/>
    <x v="8"/>
    <s v="30.06.14"/>
    <s v="01.07.14"/>
    <n v="20"/>
    <n v="1"/>
    <n v="264.60000000000002"/>
    <n v="238.14000000000001"/>
    <n v="26.46"/>
    <n v="105.84000000000002"/>
    <x v="2"/>
  </r>
  <r>
    <s v="      MB 5537"/>
    <s v="MB 5537"/>
    <s v="       300187"/>
    <s v="Osnove primjene dizalica"/>
    <x v="8"/>
    <s v="30.06.14"/>
    <s v="01.07.14"/>
    <n v="20"/>
    <n v="1"/>
    <n v="110"/>
    <n v="99"/>
    <n v="11"/>
    <n v="44"/>
    <x v="2"/>
  </r>
  <r>
    <s v="      MB 5538"/>
    <s v="MB 5538"/>
    <s v="       300187"/>
    <s v="Osnove primjene dizalica"/>
    <x v="8"/>
    <s v="30.06.14"/>
    <s v="01.07.14"/>
    <n v="20"/>
    <n v="1"/>
    <n v="110"/>
    <n v="99"/>
    <n v="11"/>
    <n v="44"/>
    <x v="2"/>
  </r>
  <r>
    <s v="      MB 5539"/>
    <s v="MB 5539"/>
    <s v="       300187"/>
    <s v="Osnove primjene dizalica"/>
    <x v="8"/>
    <s v="30.06.14"/>
    <s v="01.07.14"/>
    <n v="20"/>
    <n v="1"/>
    <n v="110"/>
    <n v="99"/>
    <n v="11"/>
    <n v="44"/>
    <x v="2"/>
  </r>
  <r>
    <s v="      MB 5589"/>
    <s v="MB 5589"/>
    <s v="       300055"/>
    <s v="Englesko-hrvatski rječnik"/>
    <x v="8"/>
    <s v="30.06.14"/>
    <s v="01.07.14"/>
    <n v="20"/>
    <n v="1"/>
    <n v="280"/>
    <n v="252"/>
    <n v="28"/>
    <n v="112"/>
    <x v="2"/>
  </r>
  <r>
    <s v="      MB 5590"/>
    <s v="MB 5590"/>
    <s v="       300097"/>
    <s v="Gospodarenje vodom i otpa"/>
    <x v="8"/>
    <s v="30.06.14"/>
    <s v="01.07.14"/>
    <n v="20"/>
    <n v="1"/>
    <n v="140"/>
    <n v="126"/>
    <n v="14"/>
    <n v="56"/>
    <x v="2"/>
  </r>
  <r>
    <s v="      MB 5597"/>
    <s v="MB 5597"/>
    <s v="       300107"/>
    <s v="Handbook of Recycling,1st"/>
    <x v="8"/>
    <s v="08.09.14"/>
    <s v="01.10.14"/>
    <n v="20"/>
    <n v="1"/>
    <n v="900"/>
    <n v="765"/>
    <n v="135"/>
    <n v="360"/>
    <x v="2"/>
  </r>
  <r>
    <s v="      MB 5598"/>
    <s v="MB 5598"/>
    <s v="       300232"/>
    <s v="Slope stability analysis"/>
    <x v="8"/>
    <s v="08.09.14"/>
    <s v="01.10.14"/>
    <n v="20"/>
    <n v="1"/>
    <n v="693"/>
    <n v="589.05000000000007"/>
    <n v="103.95"/>
    <n v="277.2"/>
    <x v="2"/>
  </r>
  <r>
    <s v="      MB 5599"/>
    <s v="MB 5599"/>
    <s v="       300015"/>
    <s v="Ancient and historical ce"/>
    <x v="8"/>
    <s v="08.09.14"/>
    <s v="01.10.14"/>
    <n v="20"/>
    <n v="1"/>
    <n v="774"/>
    <n v="657.9"/>
    <n v="116.10000000000001"/>
    <n v="309.60000000000002"/>
    <x v="2"/>
  </r>
  <r>
    <s v="      MB 5600"/>
    <s v="MB 5600"/>
    <s v="       300033"/>
    <s v="Concepts and applications"/>
    <x v="8"/>
    <s v="08.09.14"/>
    <s v="01.10.14"/>
    <n v="20"/>
    <n v="1"/>
    <n v="936"/>
    <n v="795.6"/>
    <n v="140.4"/>
    <n v="374.40000000000003"/>
    <x v="2"/>
  </r>
  <r>
    <s v="      MB 5601"/>
    <s v="MB 5601"/>
    <s v="       300102"/>
    <s v="Groundwater optimization"/>
    <x v="8"/>
    <s v="08.09.14"/>
    <s v="01.10.14"/>
    <n v="20"/>
    <n v="1"/>
    <n v="810"/>
    <n v="688.5"/>
    <n v="121.5"/>
    <n v="324"/>
    <x v="2"/>
  </r>
  <r>
    <s v="      MB 5602"/>
    <s v="MB 5602"/>
    <s v="       300101"/>
    <s v="Groundwater management in"/>
    <x v="8"/>
    <s v="08.09.14"/>
    <s v="01.10.14"/>
    <n v="20"/>
    <n v="1"/>
    <n v="1161"/>
    <n v="986.85"/>
    <n v="174.15"/>
    <n v="464.40000000000003"/>
    <x v="2"/>
  </r>
  <r>
    <s v="      MB 5603"/>
    <s v="MB 5603"/>
    <s v="       300105"/>
    <s v="Handbook of Liguefied Nat"/>
    <x v="8"/>
    <s v="08.09.14"/>
    <s v="01.10.14"/>
    <n v="20"/>
    <n v="1"/>
    <n v="612"/>
    <n v="520.20000000000005"/>
    <n v="91.8"/>
    <n v="244.8"/>
    <x v="2"/>
  </r>
  <r>
    <s v="      MB 5604"/>
    <s v="MB 5604"/>
    <s v="       300245"/>
    <s v="Surface Production Operat"/>
    <x v="8"/>
    <s v="08.09.14"/>
    <s v="01.10.14"/>
    <n v="20"/>
    <n v="1"/>
    <n v="1053"/>
    <n v="895.05000000000007"/>
    <n v="157.95000000000002"/>
    <n v="421.20000000000005"/>
    <x v="2"/>
  </r>
  <r>
    <s v="      MB 5605"/>
    <s v="MB 5605"/>
    <s v="       300106"/>
    <s v="Handbook of Natural Gas T"/>
    <x v="8"/>
    <s v="08.09.14"/>
    <s v="01.10.14"/>
    <n v="20"/>
    <n v="1"/>
    <n v="828"/>
    <n v="703.80000000000007"/>
    <n v="124.2"/>
    <n v="331.20000000000005"/>
    <x v="2"/>
  </r>
  <r>
    <s v="      MB 5627"/>
    <s v="MB 5627"/>
    <s v="       300049"/>
    <s v="Electron microprobe analy"/>
    <x v="8"/>
    <s v="22.09.14"/>
    <s v="01.10.14"/>
    <n v="20"/>
    <n v="1"/>
    <n v="252"/>
    <n v="214.20000000000002"/>
    <n v="37.800000000000004"/>
    <n v="100.80000000000001"/>
    <x v="2"/>
  </r>
  <r>
    <s v="      MB 5629"/>
    <s v="MB 5629"/>
    <s v="       300147"/>
    <s v="Matematika za tehnološke"/>
    <x v="8"/>
    <s v="29.09.14"/>
    <s v="01.10.14"/>
    <n v="20"/>
    <n v="1"/>
    <n v="111.61"/>
    <n v="94.86"/>
    <n v="16.75"/>
    <n v="44.644000000000005"/>
    <x v="2"/>
  </r>
  <r>
    <s v="      MB 5630"/>
    <s v="MB 5630"/>
    <s v="       300147"/>
    <s v="Matematika za tehnološke"/>
    <x v="8"/>
    <s v="29.09.14"/>
    <s v="01.10.14"/>
    <n v="20"/>
    <n v="1"/>
    <n v="111.61"/>
    <n v="94.86"/>
    <n v="16.75"/>
    <n v="44.644000000000005"/>
    <x v="2"/>
  </r>
  <r>
    <s v="      MB 5631"/>
    <s v="MB 5631"/>
    <s v="       300147"/>
    <s v="Matematika za tehnološke"/>
    <x v="8"/>
    <s v="29.09.14"/>
    <s v="01.10.14"/>
    <n v="20"/>
    <n v="1"/>
    <n v="111.61"/>
    <n v="94.86"/>
    <n v="16.75"/>
    <n v="44.644000000000005"/>
    <x v="2"/>
  </r>
  <r>
    <s v="      MB 5632"/>
    <s v="MB 5632"/>
    <s v="       300147"/>
    <s v="Matematika za tehnološke"/>
    <x v="8"/>
    <s v="29.09.14"/>
    <s v="01.10.14"/>
    <n v="20"/>
    <n v="1"/>
    <n v="111.61"/>
    <n v="94.86"/>
    <n v="16.75"/>
    <n v="44.644000000000005"/>
    <x v="2"/>
  </r>
  <r>
    <s v="      MB 5633"/>
    <s v="MB 5633"/>
    <s v="       300147"/>
    <s v="Matematika za tehnološke"/>
    <x v="8"/>
    <s v="29.09.14"/>
    <s v="01.10.14"/>
    <n v="20"/>
    <n v="1"/>
    <n v="111.61"/>
    <n v="94.86"/>
    <n v="16.75"/>
    <n v="44.644000000000005"/>
    <x v="2"/>
  </r>
  <r>
    <s v="      MB 5634"/>
    <s v="MB 5634"/>
    <s v="       300147"/>
    <s v="Matematika za tehnološke"/>
    <x v="8"/>
    <s v="29.09.14"/>
    <s v="01.10.14"/>
    <n v="20"/>
    <n v="1"/>
    <n v="111.60000000000001"/>
    <n v="94.86"/>
    <n v="16.740000000000002"/>
    <n v="44.640000000000008"/>
    <x v="2"/>
  </r>
  <r>
    <s v="      MB 5635"/>
    <s v="MB 5635"/>
    <s v="       300147"/>
    <s v="Matematika za tehnološke"/>
    <x v="8"/>
    <s v="29.09.14"/>
    <s v="01.10.14"/>
    <n v="20"/>
    <n v="1"/>
    <n v="111.60000000000001"/>
    <n v="94.86"/>
    <n v="16.740000000000002"/>
    <n v="44.640000000000008"/>
    <x v="2"/>
  </r>
  <r>
    <s v="      MB 5636"/>
    <s v="MB 5636"/>
    <s v="       300147"/>
    <s v="Matematika za tehnološke"/>
    <x v="8"/>
    <s v="29.09.14"/>
    <s v="01.10.14"/>
    <n v="20"/>
    <n v="1"/>
    <n v="111.60000000000001"/>
    <n v="94.86"/>
    <n v="16.740000000000002"/>
    <n v="44.640000000000008"/>
    <x v="2"/>
  </r>
  <r>
    <s v="      MB 5637"/>
    <s v="MB 5637"/>
    <s v="       300147"/>
    <s v="Matematika za tehnološke"/>
    <x v="8"/>
    <s v="29.09.14"/>
    <s v="01.10.14"/>
    <n v="20"/>
    <n v="1"/>
    <n v="111.60000000000001"/>
    <n v="94.86"/>
    <n v="16.740000000000002"/>
    <n v="44.640000000000008"/>
    <x v="2"/>
  </r>
  <r>
    <s v="      MB 5638"/>
    <s v="MB 5638"/>
    <s v="       300147"/>
    <s v="Matematika za tehnološke"/>
    <x v="8"/>
    <s v="29.09.14"/>
    <s v="01.10.14"/>
    <n v="20"/>
    <n v="1"/>
    <n v="111.60000000000001"/>
    <n v="94.86"/>
    <n v="16.740000000000002"/>
    <n v="44.640000000000008"/>
    <x v="2"/>
  </r>
  <r>
    <s v="      MB 5640"/>
    <s v="MB 5640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41"/>
    <s v="MB 5641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42"/>
    <s v="MB 5642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43"/>
    <s v="MB 5643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44"/>
    <s v="MB 5644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45"/>
    <s v="MB 5645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46"/>
    <s v="MB 5646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47"/>
    <s v="MB 5647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48"/>
    <s v="MB 5648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49"/>
    <s v="MB 5649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50"/>
    <s v="MB 5650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51"/>
    <s v="MB 5651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52"/>
    <s v="MB 5652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53"/>
    <s v="MB 5653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54"/>
    <s v="MB 5654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55"/>
    <s v="MB 5655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56"/>
    <s v="MB 5656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57"/>
    <s v="MB 5657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58"/>
    <s v="MB 5658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59"/>
    <s v="MB 5659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60"/>
    <s v="MB 5660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61"/>
    <s v="MB 5661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62"/>
    <s v="MB 5662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63"/>
    <s v="MB 5663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64"/>
    <s v="MB 5664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65"/>
    <s v="MB 5665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66"/>
    <s v="MB 5666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67"/>
    <s v="MB 5667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68"/>
    <s v="MB 5668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69"/>
    <s v="MB 5669"/>
    <s v="       300183"/>
    <s v="Opća mineralogija **Slove"/>
    <x v="8"/>
    <s v="02.10.14"/>
    <s v="01.11.14"/>
    <n v="20"/>
    <n v="1"/>
    <n v="100"/>
    <n v="83.33"/>
    <n v="16.670000000000002"/>
    <n v="40"/>
    <x v="2"/>
  </r>
  <r>
    <s v="      MB 5670"/>
    <s v="MB 5670"/>
    <s v="       300231"/>
    <s v="Sistematska mineralogija"/>
    <x v="8"/>
    <s v="02.10.14"/>
    <s v="01.11.14"/>
    <n v="20"/>
    <n v="1"/>
    <n v="200"/>
    <n v="166.67000000000002"/>
    <n v="33.33"/>
    <n v="80"/>
    <x v="2"/>
  </r>
  <r>
    <s v="      MB 5671"/>
    <s v="MB 5671"/>
    <s v="       300231"/>
    <s v="Sistematska mineralogija"/>
    <x v="8"/>
    <s v="02.10.14"/>
    <s v="01.11.14"/>
    <n v="20"/>
    <n v="1"/>
    <n v="200"/>
    <n v="166.67000000000002"/>
    <n v="33.33"/>
    <n v="80"/>
    <x v="2"/>
  </r>
  <r>
    <s v="      MB 5672"/>
    <s v="MB 5672"/>
    <s v="       300231"/>
    <s v="Sistematska mineralogija"/>
    <x v="8"/>
    <s v="02.10.14"/>
    <s v="01.11.14"/>
    <n v="20"/>
    <n v="1"/>
    <n v="200"/>
    <n v="166.67000000000002"/>
    <n v="33.33"/>
    <n v="80"/>
    <x v="2"/>
  </r>
  <r>
    <s v="      MB 5673"/>
    <s v="MB 5673"/>
    <s v="       300231"/>
    <s v="Sistematska mineralogija"/>
    <x v="8"/>
    <s v="02.10.14"/>
    <s v="01.11.14"/>
    <n v="20"/>
    <n v="1"/>
    <n v="200"/>
    <n v="166.67000000000002"/>
    <n v="33.33"/>
    <n v="80"/>
    <x v="2"/>
  </r>
  <r>
    <s v="      MB 5674"/>
    <s v="MB 5674"/>
    <s v="       300231"/>
    <s v="Sistematska mineralogija"/>
    <x v="8"/>
    <s v="02.10.14"/>
    <s v="01.11.14"/>
    <n v="20"/>
    <n v="1"/>
    <n v="200"/>
    <n v="166.67000000000002"/>
    <n v="33.33"/>
    <n v="80"/>
    <x v="2"/>
  </r>
  <r>
    <s v="      MB 5675"/>
    <s v="MB 5675"/>
    <s v="       300231"/>
    <s v="Sistematska mineralogija"/>
    <x v="8"/>
    <s v="02.10.14"/>
    <s v="01.11.14"/>
    <n v="20"/>
    <n v="1"/>
    <n v="200"/>
    <n v="166.67000000000002"/>
    <n v="33.33"/>
    <n v="80"/>
    <x v="2"/>
  </r>
  <r>
    <s v="      MB 5676"/>
    <s v="MB 5676"/>
    <s v="       300231"/>
    <s v="Sistematska mineralogija"/>
    <x v="8"/>
    <s v="02.10.14"/>
    <s v="01.11.14"/>
    <n v="20"/>
    <n v="1"/>
    <n v="200"/>
    <n v="166.67000000000002"/>
    <n v="33.33"/>
    <n v="80"/>
    <x v="2"/>
  </r>
  <r>
    <s v="      MB 5677"/>
    <s v="MB 5677"/>
    <s v="       300231"/>
    <s v="Sistematska mineralogija"/>
    <x v="8"/>
    <s v="02.10.14"/>
    <s v="01.11.14"/>
    <n v="20"/>
    <n v="1"/>
    <n v="200"/>
    <n v="166.67000000000002"/>
    <n v="33.33"/>
    <n v="80"/>
    <x v="2"/>
  </r>
  <r>
    <s v="      MB 5678"/>
    <s v="MB 5678"/>
    <s v="       300230"/>
    <s v="Sistematika tala Hrvatske"/>
    <x v="8"/>
    <s v="10.10.14"/>
    <s v="01.11.14"/>
    <n v="20"/>
    <n v="1"/>
    <n v="168"/>
    <n v="140"/>
    <n v="28"/>
    <n v="67.2"/>
    <x v="2"/>
  </r>
  <r>
    <s v="      MB 5679"/>
    <s v="MB 5679"/>
    <s v="       300230"/>
    <s v="Sistematika tala Hrvatske"/>
    <x v="8"/>
    <s v="10.10.14"/>
    <s v="01.11.14"/>
    <n v="20"/>
    <n v="1"/>
    <n v="168"/>
    <n v="140"/>
    <n v="28"/>
    <n v="67.2"/>
    <x v="2"/>
  </r>
  <r>
    <s v="      MB 5680"/>
    <s v="MB 5680"/>
    <s v="       300230"/>
    <s v="Sistematika tala Hrvatske"/>
    <x v="8"/>
    <s v="10.10.14"/>
    <s v="01.11.14"/>
    <n v="20"/>
    <n v="1"/>
    <n v="168"/>
    <n v="140"/>
    <n v="28"/>
    <n v="67.2"/>
    <x v="2"/>
  </r>
  <r>
    <s v="      MB 5681"/>
    <s v="MB 5681"/>
    <s v="       300230"/>
    <s v="Sistematika tala Hrvatske"/>
    <x v="8"/>
    <s v="10.10.14"/>
    <s v="01.11.14"/>
    <n v="20"/>
    <n v="1"/>
    <n v="168"/>
    <n v="140"/>
    <n v="28"/>
    <n v="67.2"/>
    <x v="2"/>
  </r>
  <r>
    <s v="      MB 5682"/>
    <s v="MB 5682"/>
    <s v="       300230"/>
    <s v="Sistematika tala Hrvatske"/>
    <x v="8"/>
    <s v="10.10.14"/>
    <s v="01.11.14"/>
    <n v="20"/>
    <n v="1"/>
    <n v="168"/>
    <n v="140"/>
    <n v="28"/>
    <n v="67.2"/>
    <x v="2"/>
  </r>
  <r>
    <s v="      MB 5683"/>
    <s v="MB 5683"/>
    <s v="       300230"/>
    <s v="Sistematika tala Hrvatske"/>
    <x v="8"/>
    <s v="10.10.14"/>
    <s v="01.11.14"/>
    <n v="20"/>
    <n v="1"/>
    <n v="168"/>
    <n v="140"/>
    <n v="28"/>
    <n v="67.2"/>
    <x v="2"/>
  </r>
  <r>
    <s v="      MB 5684"/>
    <s v="MB 5684"/>
    <s v="       300230"/>
    <s v="Sistematika tala Hrvatske"/>
    <x v="8"/>
    <s v="10.10.14"/>
    <s v="01.11.14"/>
    <n v="20"/>
    <n v="1"/>
    <n v="168"/>
    <n v="140"/>
    <n v="28"/>
    <n v="67.2"/>
    <x v="2"/>
  </r>
  <r>
    <s v="      MB 5685"/>
    <s v="MB 5685"/>
    <s v="       300230"/>
    <s v="Sistematika tala Hrvatske"/>
    <x v="8"/>
    <s v="10.10.14"/>
    <s v="01.11.14"/>
    <n v="20"/>
    <n v="1"/>
    <n v="168"/>
    <n v="140"/>
    <n v="28"/>
    <n v="67.2"/>
    <x v="2"/>
  </r>
  <r>
    <s v="      MB 5686"/>
    <s v="MB 5686"/>
    <s v="       300230"/>
    <s v="Sistematika tala Hrvatske"/>
    <x v="8"/>
    <s v="10.10.14"/>
    <s v="01.11.14"/>
    <n v="20"/>
    <n v="1"/>
    <n v="168"/>
    <n v="140"/>
    <n v="28"/>
    <n v="67.2"/>
    <x v="2"/>
  </r>
  <r>
    <s v="      MB 5687"/>
    <s v="MB 5687"/>
    <s v="       300230"/>
    <s v="Sistematika tala Hrvatske"/>
    <x v="8"/>
    <s v="10.10.14"/>
    <s v="01.11.14"/>
    <n v="20"/>
    <n v="1"/>
    <n v="168"/>
    <n v="140"/>
    <n v="28"/>
    <n v="67.2"/>
    <x v="2"/>
  </r>
  <r>
    <s v="      MB 5707"/>
    <s v="MB 5707"/>
    <s v="       300215"/>
    <s v="Remediation hydraulics **"/>
    <x v="8"/>
    <s v="23.10.14"/>
    <s v="01.11.14"/>
    <n v="20"/>
    <n v="1"/>
    <n v="981"/>
    <n v="817.5"/>
    <n v="163.5"/>
    <n v="392.40000000000003"/>
    <x v="2"/>
  </r>
  <r>
    <s v="      MB 5708"/>
    <s v="MB 5708"/>
    <s v="       300170"/>
    <s v="Nacrtna geometrija **Horv"/>
    <x v="8"/>
    <s v="29.10.14"/>
    <s v="01.11.14"/>
    <n v="20"/>
    <n v="1"/>
    <n v="52.5"/>
    <n v="43.75"/>
    <n v="8.75"/>
    <n v="21"/>
    <x v="2"/>
  </r>
  <r>
    <s v="      MB 5709"/>
    <s v="MB 5709"/>
    <s v="       300170"/>
    <s v="Nacrtna geometrija **Horv"/>
    <x v="8"/>
    <s v="29.10.14"/>
    <s v="01.11.14"/>
    <n v="20"/>
    <n v="1"/>
    <n v="52.5"/>
    <n v="43.75"/>
    <n v="8.75"/>
    <n v="21"/>
    <x v="2"/>
  </r>
  <r>
    <s v="      MB 5710"/>
    <s v="MB 5710"/>
    <s v="       300170"/>
    <s v="Nacrtna geometrija **Horv"/>
    <x v="8"/>
    <s v="29.10.14"/>
    <s v="01.11.14"/>
    <n v="20"/>
    <n v="1"/>
    <n v="52.5"/>
    <n v="43.75"/>
    <n v="8.75"/>
    <n v="21"/>
    <x v="2"/>
  </r>
  <r>
    <s v="      MB 5711"/>
    <s v="MB 5711"/>
    <s v="       300170"/>
    <s v="Nacrtna geometrija **Horv"/>
    <x v="8"/>
    <s v="29.10.14"/>
    <s v="01.11.14"/>
    <n v="20"/>
    <n v="1"/>
    <n v="52.5"/>
    <n v="43.75"/>
    <n v="8.75"/>
    <n v="21"/>
    <x v="2"/>
  </r>
  <r>
    <s v="      MB 5712"/>
    <s v="MB 5712"/>
    <s v="       300170"/>
    <s v="Nacrtna geometrija **Horv"/>
    <x v="8"/>
    <s v="29.10.14"/>
    <s v="01.11.14"/>
    <n v="20"/>
    <n v="1"/>
    <n v="52.5"/>
    <n v="43.75"/>
    <n v="8.75"/>
    <n v="21"/>
    <x v="2"/>
  </r>
  <r>
    <s v="      MB 5713"/>
    <s v="MB 5713"/>
    <s v="       300170"/>
    <s v="Nacrtna geometrija **Horv"/>
    <x v="8"/>
    <s v="29.10.14"/>
    <s v="01.11.14"/>
    <n v="20"/>
    <n v="1"/>
    <n v="52.5"/>
    <n v="43.75"/>
    <n v="8.75"/>
    <n v="21"/>
    <x v="2"/>
  </r>
  <r>
    <s v="      MB 5714"/>
    <s v="MB 5714"/>
    <s v="       300170"/>
    <s v="Nacrtna geometrija **Horv"/>
    <x v="8"/>
    <s v="29.10.14"/>
    <s v="01.11.14"/>
    <n v="20"/>
    <n v="1"/>
    <n v="52.5"/>
    <n v="43.75"/>
    <n v="8.75"/>
    <n v="21"/>
    <x v="2"/>
  </r>
  <r>
    <s v="      MB 5715"/>
    <s v="MB 5715"/>
    <s v="       300170"/>
    <s v="Nacrtna geometrija **Horv"/>
    <x v="8"/>
    <s v="29.10.14"/>
    <s v="01.11.14"/>
    <n v="20"/>
    <n v="1"/>
    <n v="52.5"/>
    <n v="43.75"/>
    <n v="8.75"/>
    <n v="21"/>
    <x v="2"/>
  </r>
  <r>
    <s v="      MB 5716"/>
    <s v="MB 5716"/>
    <s v="       300170"/>
    <s v="Nacrtna geometrija **Horv"/>
    <x v="8"/>
    <s v="29.10.14"/>
    <s v="01.11.14"/>
    <n v="20"/>
    <n v="1"/>
    <n v="52.5"/>
    <n v="43.75"/>
    <n v="8.75"/>
    <n v="21"/>
    <x v="2"/>
  </r>
  <r>
    <s v="      MB 5717"/>
    <s v="MB 5717"/>
    <s v="       300170"/>
    <s v="Nacrtna geometrija **Horv"/>
    <x v="8"/>
    <s v="29.10.14"/>
    <s v="01.11.14"/>
    <n v="20"/>
    <n v="1"/>
    <n v="52.5"/>
    <n v="43.75"/>
    <n v="8.75"/>
    <n v="21"/>
    <x v="2"/>
  </r>
  <r>
    <s v="      MB 5718"/>
    <s v="MB 5718"/>
    <s v="       300013"/>
    <s v="Analysis and modeling of"/>
    <x v="8"/>
    <s v="30.10.14"/>
    <s v="01.11.14"/>
    <n v="20"/>
    <n v="1"/>
    <n v="990"/>
    <n v="825"/>
    <n v="165"/>
    <n v="396"/>
    <x v="2"/>
  </r>
  <r>
    <s v="      MB 5719"/>
    <s v="MB 5719"/>
    <s v="       300181"/>
    <s v="Opća i anorganska kemija"/>
    <x v="8"/>
    <s v="30.10.14"/>
    <s v="01.11.14"/>
    <n v="20"/>
    <n v="1"/>
    <n v="147.6"/>
    <n v="123"/>
    <n v="24.6"/>
    <n v="59.04"/>
    <x v="2"/>
  </r>
  <r>
    <s v="      MB 5720"/>
    <s v="MB 5720"/>
    <s v="       300181"/>
    <s v="Opća i anorganska kemija"/>
    <x v="8"/>
    <s v="30.10.14"/>
    <s v="01.11.14"/>
    <n v="20"/>
    <n v="1"/>
    <n v="147.6"/>
    <n v="123"/>
    <n v="24.6"/>
    <n v="59.04"/>
    <x v="2"/>
  </r>
  <r>
    <s v="      MB 5721"/>
    <s v="MB 5721"/>
    <s v="       300181"/>
    <s v="Opća i anorganska kemija"/>
    <x v="8"/>
    <s v="30.10.14"/>
    <s v="01.11.14"/>
    <n v="20"/>
    <n v="1"/>
    <n v="147.6"/>
    <n v="123"/>
    <n v="24.6"/>
    <n v="59.04"/>
    <x v="2"/>
  </r>
  <r>
    <s v="      MB 5722"/>
    <s v="MB 5722"/>
    <s v="       300181"/>
    <s v="Opća i anorganska kemija"/>
    <x v="8"/>
    <s v="30.10.14"/>
    <s v="01.11.14"/>
    <n v="20"/>
    <n v="1"/>
    <n v="147.6"/>
    <n v="123"/>
    <n v="24.6"/>
    <n v="59.04"/>
    <x v="2"/>
  </r>
  <r>
    <s v="      MB 5723"/>
    <s v="MB 5723"/>
    <s v="       300181"/>
    <s v="Opća i anorganska kemija"/>
    <x v="8"/>
    <s v="30.10.14"/>
    <s v="01.11.14"/>
    <n v="20"/>
    <n v="1"/>
    <n v="147.6"/>
    <n v="123"/>
    <n v="24.6"/>
    <n v="59.04"/>
    <x v="2"/>
  </r>
  <r>
    <s v="      MB 5724"/>
    <s v="MB 5724"/>
    <s v="       300181"/>
    <s v="Opća i anorganska kemija"/>
    <x v="8"/>
    <s v="30.10.14"/>
    <s v="01.11.14"/>
    <n v="20"/>
    <n v="1"/>
    <n v="147.6"/>
    <n v="123"/>
    <n v="24.6"/>
    <n v="59.04"/>
    <x v="2"/>
  </r>
  <r>
    <s v="      MB 5725"/>
    <s v="MB 5725"/>
    <s v="       300181"/>
    <s v="Opća i anorganska kemija"/>
    <x v="8"/>
    <s v="30.10.14"/>
    <s v="01.11.14"/>
    <n v="20"/>
    <n v="1"/>
    <n v="147.6"/>
    <n v="123"/>
    <n v="24.6"/>
    <n v="59.04"/>
    <x v="2"/>
  </r>
  <r>
    <s v="      MB 5726"/>
    <s v="MB 5726"/>
    <s v="       300181"/>
    <s v="Opća i anorganska kemija"/>
    <x v="8"/>
    <s v="30.10.14"/>
    <s v="01.11.14"/>
    <n v="20"/>
    <n v="1"/>
    <n v="147.6"/>
    <n v="123"/>
    <n v="24.6"/>
    <n v="59.04"/>
    <x v="2"/>
  </r>
  <r>
    <s v="      MB 5727"/>
    <s v="MB 5727"/>
    <s v="       300181"/>
    <s v="Opća i anorganska kemija"/>
    <x v="8"/>
    <s v="30.10.14"/>
    <s v="01.11.14"/>
    <n v="20"/>
    <n v="1"/>
    <n v="147.6"/>
    <n v="123"/>
    <n v="24.6"/>
    <n v="59.04"/>
    <x v="2"/>
  </r>
  <r>
    <s v="      MB 5728"/>
    <s v="MB 5728"/>
    <s v="       300181"/>
    <s v="Opća i anorganska kemija"/>
    <x v="8"/>
    <s v="30.10.14"/>
    <s v="01.11.14"/>
    <n v="20"/>
    <n v="1"/>
    <n v="147.61000000000001"/>
    <n v="123"/>
    <n v="24.61"/>
    <n v="59.044000000000011"/>
    <x v="2"/>
  </r>
  <r>
    <s v="      MB 5783"/>
    <s v="MB 5783"/>
    <s v="       300073"/>
    <s v="Fundamentals of Fluid Mec"/>
    <x v="8"/>
    <s v="14.10.14"/>
    <s v="01.11.14"/>
    <n v="20"/>
    <n v="1"/>
    <n v="290.37"/>
    <n v="241.96"/>
    <n v="48.410000000000004"/>
    <n v="116.14800000000001"/>
    <x v="2"/>
  </r>
  <r>
    <s v="      MB 5791"/>
    <s v="MB 5791"/>
    <s v="       300141"/>
    <s v="Light pollution:responses"/>
    <x v="8"/>
    <s v="02.12.14"/>
    <s v="01.01.15"/>
    <n v="20"/>
    <n v="1"/>
    <n v="297"/>
    <n v="237.6"/>
    <n v="59.4"/>
    <n v="118.80000000000001"/>
    <x v="2"/>
  </r>
  <r>
    <s v="      MB 5792"/>
    <s v="MB 5792"/>
    <s v="       300141"/>
    <s v="Light pollution:responses"/>
    <x v="8"/>
    <s v="02.12.14"/>
    <s v="01.01.15"/>
    <n v="20"/>
    <n v="1"/>
    <n v="297"/>
    <n v="237.6"/>
    <n v="59.4"/>
    <n v="118.80000000000001"/>
    <x v="2"/>
  </r>
  <r>
    <s v="      MB 5793"/>
    <s v="MB 5793"/>
    <s v="       300141"/>
    <s v="Light pollution:responses"/>
    <x v="8"/>
    <s v="02.12.14"/>
    <s v="01.01.15"/>
    <n v="20"/>
    <n v="1"/>
    <n v="297"/>
    <n v="237.6"/>
    <n v="59.4"/>
    <n v="118.80000000000001"/>
    <x v="2"/>
  </r>
  <r>
    <s v="      MB 5794"/>
    <s v="MB 5794"/>
    <s v="       300141"/>
    <s v="Light pollution:responses"/>
    <x v="8"/>
    <s v="02.12.14"/>
    <s v="01.01.15"/>
    <n v="20"/>
    <n v="1"/>
    <n v="297"/>
    <n v="237.6"/>
    <n v="59.4"/>
    <n v="118.80000000000001"/>
    <x v="2"/>
  </r>
  <r>
    <s v="      MB 5795"/>
    <s v="MB 5795"/>
    <s v="       300141"/>
    <s v="Light pollution:responses"/>
    <x v="8"/>
    <s v="02.12.14"/>
    <s v="01.01.15"/>
    <n v="20"/>
    <n v="1"/>
    <n v="297"/>
    <n v="237.6"/>
    <n v="59.4"/>
    <n v="118.80000000000001"/>
    <x v="2"/>
  </r>
  <r>
    <s v="      MB 5796"/>
    <s v="MB 5796"/>
    <s v="       300234"/>
    <s v="Soil Monitoring.Early Det"/>
    <x v="8"/>
    <s v="02.12.14"/>
    <s v="01.01.15"/>
    <n v="20"/>
    <n v="1"/>
    <n v="657.02"/>
    <n v="525.6"/>
    <n v="131.42000000000002"/>
    <n v="262.80799999999999"/>
    <x v="2"/>
  </r>
  <r>
    <s v="      MB 5809"/>
    <s v="MB 5809"/>
    <s v="       300086"/>
    <s v="Geomicrobiology and Bioge"/>
    <x v="8"/>
    <s v="11.12.14"/>
    <s v="01.01.15"/>
    <n v="20"/>
    <n v="1"/>
    <n v="1260"/>
    <n v="1008"/>
    <n v="252"/>
    <n v="504"/>
    <x v="2"/>
  </r>
  <r>
    <s v="      MB 5812"/>
    <s v="MB 5812"/>
    <s v="       300084"/>
    <s v="Geološki vodić kroz NP Pa"/>
    <x v="8"/>
    <s v="12.12.14"/>
    <s v="01.01.15"/>
    <n v="20"/>
    <n v="1"/>
    <n v="100"/>
    <n v="80"/>
    <n v="20"/>
    <n v="40"/>
    <x v="2"/>
  </r>
  <r>
    <s v="      MB 5813"/>
    <s v="MB 5813"/>
    <s v="       300084"/>
    <s v="Geološki vodić kroz NP Pa"/>
    <x v="8"/>
    <s v="12.12.14"/>
    <s v="01.01.15"/>
    <n v="20"/>
    <n v="1"/>
    <n v="100"/>
    <n v="80"/>
    <n v="20"/>
    <n v="40"/>
    <x v="2"/>
  </r>
  <r>
    <s v="      MB 5814"/>
    <s v="MB 5814"/>
    <s v="       300084"/>
    <s v="Geološki vodić kroz NP Pa"/>
    <x v="8"/>
    <s v="12.12.14"/>
    <s v="01.01.15"/>
    <n v="20"/>
    <n v="1"/>
    <n v="100"/>
    <n v="80"/>
    <n v="20"/>
    <n v="40"/>
    <x v="2"/>
  </r>
  <r>
    <s v="      MB 5815"/>
    <s v="MB 5815"/>
    <s v="       300084"/>
    <s v="Geološki vodić kroz NP Pa"/>
    <x v="8"/>
    <s v="12.12.14"/>
    <s v="01.01.15"/>
    <n v="20"/>
    <n v="1"/>
    <n v="100"/>
    <n v="80"/>
    <n v="20"/>
    <n v="40"/>
    <x v="2"/>
  </r>
  <r>
    <s v="      MB 5816"/>
    <s v="MB 5816"/>
    <s v="       300084"/>
    <s v="Geološki vodić kroz NP Pa"/>
    <x v="8"/>
    <s v="12.12.14"/>
    <s v="01.01.15"/>
    <n v="20"/>
    <n v="1"/>
    <n v="100"/>
    <n v="80"/>
    <n v="20"/>
    <n v="40"/>
    <x v="2"/>
  </r>
  <r>
    <s v="      MB 5817"/>
    <s v="MB 5817"/>
    <s v="       300084"/>
    <s v="Geološki vodić kroz NP Pa"/>
    <x v="8"/>
    <s v="12.12.14"/>
    <s v="01.01.15"/>
    <n v="20"/>
    <n v="1"/>
    <n v="100"/>
    <n v="80"/>
    <n v="20"/>
    <n v="40"/>
    <x v="2"/>
  </r>
  <r>
    <s v="      MB 5818"/>
    <s v="MB 5818"/>
    <s v="       300084"/>
    <s v="Geološki vodić kroz NP Pa"/>
    <x v="8"/>
    <s v="12.12.14"/>
    <s v="01.01.15"/>
    <n v="20"/>
    <n v="1"/>
    <n v="100"/>
    <n v="80"/>
    <n v="20"/>
    <n v="40"/>
    <x v="2"/>
  </r>
  <r>
    <s v="      MB 5819"/>
    <s v="MB 5819"/>
    <s v="       300084"/>
    <s v="Geološki vodić kroz NP Pa"/>
    <x v="8"/>
    <s v="12.12.14"/>
    <s v="01.01.15"/>
    <n v="20"/>
    <n v="1"/>
    <n v="100"/>
    <n v="80"/>
    <n v="20"/>
    <n v="40"/>
    <x v="2"/>
  </r>
  <r>
    <s v="      MB 5820"/>
    <s v="MB 5820"/>
    <s v="       300084"/>
    <s v="Geološki vodić kroz NP Pa"/>
    <x v="8"/>
    <s v="12.12.14"/>
    <s v="01.01.15"/>
    <n v="20"/>
    <n v="1"/>
    <n v="100"/>
    <n v="80"/>
    <n v="20"/>
    <n v="40"/>
    <x v="2"/>
  </r>
  <r>
    <s v="      MB 5821"/>
    <s v="MB 5821"/>
    <s v="       300084"/>
    <s v="Geološki vodić kroz NP Pa"/>
    <x v="8"/>
    <s v="12.12.14"/>
    <s v="01.01.15"/>
    <n v="20"/>
    <n v="1"/>
    <n v="100"/>
    <n v="80"/>
    <n v="20"/>
    <n v="40"/>
    <x v="2"/>
  </r>
  <r>
    <s v="      MB 5822"/>
    <s v="MB 5822"/>
    <s v="       300084"/>
    <s v="Geološki vodić kroz NP Pa"/>
    <x v="8"/>
    <s v="12.12.14"/>
    <s v="01.01.15"/>
    <n v="20"/>
    <n v="1"/>
    <n v="100"/>
    <n v="80"/>
    <n v="20"/>
    <n v="40"/>
    <x v="2"/>
  </r>
  <r>
    <s v="      MB 5824"/>
    <s v="MB 5824"/>
    <s v="       300044"/>
    <s v="Ekonomija (19.izdanje) **"/>
    <x v="8"/>
    <s v="19.12.14"/>
    <s v="01.01.15"/>
    <n v="20"/>
    <n v="1"/>
    <n v="366.77"/>
    <n v="293.40000000000003"/>
    <n v="73.37"/>
    <n v="146.708"/>
    <x v="2"/>
  </r>
  <r>
    <s v="      MB 5825"/>
    <s v="MB 5825"/>
    <s v="       300269"/>
    <s v="Upravljanje marketingom *"/>
    <x v="8"/>
    <s v="19.12.14"/>
    <s v="01.01.15"/>
    <n v="20"/>
    <n v="1"/>
    <n v="426.3"/>
    <n v="341.04"/>
    <n v="85.26"/>
    <n v="170.52"/>
    <x v="2"/>
  </r>
  <r>
    <s v="      MB 5832"/>
    <s v="MB 5832"/>
    <s v="       300003"/>
    <s v="Advanced driling engineer"/>
    <x v="8"/>
    <s v="19.01.15"/>
    <s v="01.02.15"/>
    <n v="20"/>
    <n v="1"/>
    <n v="1304.99"/>
    <n v="261"/>
    <n v="1043.99"/>
    <n v="1304.99"/>
    <x v="2"/>
  </r>
  <r>
    <s v="      MB 5833"/>
    <s v="MB 5833"/>
    <s v="       300039"/>
    <s v="Downhole drilling tools *"/>
    <x v="8"/>
    <s v="19.01.15"/>
    <s v="01.02.15"/>
    <n v="20"/>
    <n v="1"/>
    <n v="1305"/>
    <n v="261"/>
    <n v="1044"/>
    <n v="1305"/>
    <x v="2"/>
  </r>
  <r>
    <s v="      MB 5834"/>
    <s v="MB 5834"/>
    <s v="       300054"/>
    <s v="Energy Finance and Econom"/>
    <x v="8"/>
    <s v="19.01.15"/>
    <s v="01.02.15"/>
    <n v="20"/>
    <n v="1"/>
    <n v="846"/>
    <n v="169.20000000000002"/>
    <n v="676.80000000000007"/>
    <n v="846"/>
    <x v="2"/>
  </r>
  <r>
    <s v="      MB 5835"/>
    <s v="MB 5835"/>
    <s v="       300053"/>
    <s v="Energy Economics:Concepts"/>
    <x v="8"/>
    <s v="19.01.15"/>
    <s v="01.02.15"/>
    <n v="20"/>
    <n v="1"/>
    <n v="756"/>
    <n v="151.20000000000002"/>
    <n v="604.80000000000007"/>
    <n v="756"/>
    <x v="2"/>
  </r>
  <r>
    <s v="      MB 5836"/>
    <s v="MB 5836"/>
    <s v="       300126"/>
    <s v="International Handbook on"/>
    <x v="8"/>
    <s v="19.01.15"/>
    <s v="01.02.15"/>
    <n v="20"/>
    <n v="1"/>
    <n v="540"/>
    <n v="108"/>
    <n v="432"/>
    <n v="540"/>
    <x v="2"/>
  </r>
  <r>
    <s v="      MB 5837"/>
    <s v="MB 5837"/>
    <s v="       300176"/>
    <s v="Oil &amp; Gas Industry:A Nont"/>
    <x v="8"/>
    <s v="19.01.15"/>
    <s v="01.02.15"/>
    <n v="20"/>
    <n v="1"/>
    <n v="755.99"/>
    <n v="151.20000000000002"/>
    <n v="604.79"/>
    <n v="755.99"/>
    <x v="2"/>
  </r>
  <r>
    <s v="      MB 5838"/>
    <s v="MB 5838"/>
    <s v="       300095"/>
    <s v="Global Oil &amp; Gas Industry"/>
    <x v="8"/>
    <s v="19.01.15"/>
    <s v="01.02.15"/>
    <n v="20"/>
    <n v="1"/>
    <n v="837"/>
    <n v="167.4"/>
    <n v="669.6"/>
    <n v="837"/>
    <x v="2"/>
  </r>
  <r>
    <s v="      MB 5839"/>
    <s v="MB 5839"/>
    <s v="       300074"/>
    <s v="Fundamentals of Investin"/>
    <x v="8"/>
    <s v="19.01.15"/>
    <s v="01.02.15"/>
    <n v="20"/>
    <n v="1"/>
    <n v="270"/>
    <n v="54"/>
    <n v="216"/>
    <n v="270"/>
    <x v="2"/>
  </r>
  <r>
    <s v="      MB 5840"/>
    <s v="MB 5840"/>
    <s v="       300060"/>
    <s v="Environmental Surfaces an"/>
    <x v="8"/>
    <s v="27.01.15"/>
    <s v="01.02.15"/>
    <n v="20"/>
    <n v="1"/>
    <n v="891"/>
    <n v="178.20000000000002"/>
    <n v="712.80000000000007"/>
    <n v="891"/>
    <x v="2"/>
  </r>
  <r>
    <s v="      MB 5841"/>
    <s v="MB 5841"/>
    <s v="       300171"/>
    <s v="Naturales Nanostructures"/>
    <x v="8"/>
    <s v="27.01.15"/>
    <s v="01.02.15"/>
    <n v="20"/>
    <n v="1"/>
    <n v="990"/>
    <n v="198"/>
    <n v="792"/>
    <n v="990"/>
    <x v="2"/>
  </r>
  <r>
    <s v="      MB 5842"/>
    <s v="MB 5842"/>
    <s v="       300004"/>
    <s v="Advances in Agronomy"/>
    <x v="8"/>
    <s v="27.01.15"/>
    <s v="01.02.15"/>
    <n v="20"/>
    <n v="1"/>
    <n v="1260"/>
    <n v="252"/>
    <n v="1008"/>
    <n v="1260"/>
    <x v="2"/>
  </r>
  <r>
    <s v="      MB 5870"/>
    <s v="MB 5870"/>
    <s v="       300257"/>
    <s v="The Quest:energy,security"/>
    <x v="8"/>
    <s v="18.03.15"/>
    <s v="01.04.15"/>
    <n v="20"/>
    <n v="1"/>
    <n v="170.99"/>
    <n v="34.200000000000003"/>
    <n v="136.79"/>
    <n v="170.99"/>
    <x v="2"/>
  </r>
  <r>
    <s v="      MB 5871"/>
    <s v="MB 5871"/>
    <s v="       300194"/>
    <s v="Petroleum enginering hand"/>
    <x v="8"/>
    <s v="18.03.15"/>
    <s v="01.04.15"/>
    <n v="20"/>
    <n v="1"/>
    <n v="1350"/>
    <n v="270"/>
    <n v="1080"/>
    <n v="1350"/>
    <x v="2"/>
  </r>
  <r>
    <s v="      MB 5883"/>
    <s v="MB 5883"/>
    <s v="       300026"/>
    <s v="Ceramic Petrography:The I"/>
    <x v="8"/>
    <s v="13.04.15"/>
    <s v="01.05.15"/>
    <n v="20"/>
    <n v="1"/>
    <n v="404.99"/>
    <n v="81"/>
    <n v="323.99"/>
    <n v="404.99"/>
    <x v="2"/>
  </r>
  <r>
    <s v="      MB 5884"/>
    <s v="MB 5884"/>
    <s v="       300127"/>
    <s v="Interpreting Silent Artef"/>
    <x v="8"/>
    <s v="13.04.15"/>
    <s v="01.05.15"/>
    <n v="20"/>
    <n v="1"/>
    <n v="360"/>
    <n v="72"/>
    <n v="288"/>
    <n v="360"/>
    <x v="2"/>
  </r>
  <r>
    <s v="      MB 5897"/>
    <s v="MB 5897"/>
    <s v="       300078"/>
    <s v="Geografski atlas"/>
    <x v="8"/>
    <s v="13.05.15"/>
    <s v="01.06.15"/>
    <n v="20"/>
    <n v="1"/>
    <n v="135"/>
    <n v="27"/>
    <n v="108"/>
    <n v="135"/>
    <x v="2"/>
  </r>
  <r>
    <s v="      MB 5957"/>
    <s v="MB 5957"/>
    <s v="       300098"/>
    <s v="Graundwater geochemistry"/>
    <x v="8"/>
    <s v="03.07.15"/>
    <s v="01.08.15"/>
    <n v="20"/>
    <n v="1"/>
    <n v="801"/>
    <n v="160.20000000000002"/>
    <n v="640.80000000000007"/>
    <n v="801"/>
    <x v="2"/>
  </r>
  <r>
    <s v="      MB 5958"/>
    <s v="MB 5958"/>
    <s v="       300108"/>
    <s v="Handbook of Reserch on Ad"/>
    <x v="8"/>
    <s v="28.07.15"/>
    <s v="01.08.15"/>
    <n v="20"/>
    <n v="1"/>
    <n v="2452.8200000000002"/>
    <n v="490.56"/>
    <n v="1962.26"/>
    <n v="2452.8200000000002"/>
    <x v="2"/>
  </r>
  <r>
    <s v="      MB 5959"/>
    <s v="MB 5959"/>
    <s v="       300108"/>
    <s v="Handbook of Reserch on Ad"/>
    <x v="8"/>
    <s v="28.07.15"/>
    <s v="01.08.15"/>
    <n v="20"/>
    <n v="1"/>
    <n v="2452.81"/>
    <n v="490.56"/>
    <n v="1962.25"/>
    <n v="2452.81"/>
    <x v="2"/>
  </r>
  <r>
    <s v="      MB 5964"/>
    <s v="MB 5964"/>
    <s v="       300212"/>
    <s v="Recommendations on Excava"/>
    <x v="8"/>
    <s v="17.07.15"/>
    <s v="01.08.15"/>
    <n v="20"/>
    <n v="1"/>
    <n v="493.7"/>
    <n v="98.740000000000009"/>
    <n v="394.96000000000004"/>
    <n v="493.7"/>
    <x v="2"/>
  </r>
  <r>
    <s v="      MB 5965"/>
    <s v="MB 5965"/>
    <s v="       300213"/>
    <s v="Recommendations on Piling"/>
    <x v="8"/>
    <s v="17.07.15"/>
    <s v="01.08.15"/>
    <n v="20"/>
    <n v="1"/>
    <n v="603.07000000000005"/>
    <n v="120.61"/>
    <n v="482.46000000000004"/>
    <n v="603.07000000000005"/>
    <x v="2"/>
  </r>
  <r>
    <s v="      MB 5966"/>
    <s v="MB 5966"/>
    <s v="       300111"/>
    <s v="Handbook of Tunel Enginee"/>
    <x v="8"/>
    <s v="17.07.15"/>
    <s v="01.08.15"/>
    <n v="20"/>
    <n v="1"/>
    <n v="931.16"/>
    <n v="186.23"/>
    <n v="744.93000000000006"/>
    <n v="931.16"/>
    <x v="2"/>
  </r>
  <r>
    <s v="      MB 5967"/>
    <s v="MB 5967"/>
    <s v="       300112"/>
    <s v="Hardrock Tunel Boring Mac"/>
    <x v="8"/>
    <s v="17.07.15"/>
    <s v="01.08.15"/>
    <n v="20"/>
    <n v="1"/>
    <n v="655.56000000000006"/>
    <n v="131.11000000000001"/>
    <n v="524.45000000000005"/>
    <n v="655.56000000000006"/>
    <x v="2"/>
  </r>
  <r>
    <s v="      MB 5968"/>
    <s v="MB 5968"/>
    <s v="       300152"/>
    <s v="Mechanised Shield Tunnell"/>
    <x v="8"/>
    <s v="17.07.15"/>
    <s v="01.08.15"/>
    <n v="20"/>
    <n v="1"/>
    <n v="743.68000000000006"/>
    <n v="148.74"/>
    <n v="594.94000000000005"/>
    <n v="743.68000000000006"/>
    <x v="2"/>
  </r>
  <r>
    <s v="      MB 5969"/>
    <s v="MB 5969"/>
    <s v="       300222"/>
    <s v="Rock Mechanics Based on a"/>
    <x v="8"/>
    <s v="17.07.15"/>
    <s v="01.08.15"/>
    <n v="20"/>
    <n v="1"/>
    <n v="915.55000000000007"/>
    <n v="183.11"/>
    <n v="732.44"/>
    <n v="915.55000000000007"/>
    <x v="2"/>
  </r>
  <r>
    <s v="      MB 6014"/>
    <s v="MB 6014"/>
    <s v="       300088"/>
    <s v="Geomorfološka obilježja Z"/>
    <x v="8"/>
    <s v="21.09.15"/>
    <s v="01.10.15"/>
    <n v="20"/>
    <n v="1"/>
    <n v="225"/>
    <n v="45"/>
    <n v="180"/>
    <n v="225"/>
    <x v="2"/>
  </r>
  <r>
    <s v="      MB 6015"/>
    <s v="MB 6015"/>
    <s v="       300088"/>
    <s v="Geomorfološka obilježja Z"/>
    <x v="8"/>
    <s v="21.09.15"/>
    <s v="01.10.15"/>
    <n v="20"/>
    <n v="1"/>
    <n v="225"/>
    <n v="45"/>
    <n v="180"/>
    <n v="225"/>
    <x v="2"/>
  </r>
  <r>
    <s v="      MB 6055"/>
    <s v="MB 6055"/>
    <s v="       300281"/>
    <s v="Voda u agroekosusutavima"/>
    <x v="8"/>
    <s v="23.11.15"/>
    <s v="01.12.15"/>
    <n v="20"/>
    <n v="1"/>
    <n v="210"/>
    <n v="42"/>
    <n v="168"/>
    <n v="210"/>
    <x v="2"/>
  </r>
  <r>
    <s v="      MB 6056"/>
    <s v="MB 6056"/>
    <s v="       300281"/>
    <s v="Voda u agroekosusutavima"/>
    <x v="8"/>
    <s v="23.11.15"/>
    <s v="01.12.15"/>
    <n v="20"/>
    <n v="1"/>
    <n v="210"/>
    <n v="42"/>
    <n v="168"/>
    <n v="210"/>
    <x v="2"/>
  </r>
  <r>
    <s v="      MB 6057"/>
    <s v="MB 6057"/>
    <s v="       300281"/>
    <s v="Voda u agroekosusutavima"/>
    <x v="8"/>
    <s v="23.11.15"/>
    <s v="01.12.15"/>
    <n v="20"/>
    <n v="1"/>
    <n v="210"/>
    <n v="42"/>
    <n v="168"/>
    <n v="210"/>
    <x v="2"/>
  </r>
  <r>
    <s v="      MB 6058"/>
    <s v="MB 6058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59"/>
    <s v="MB 6059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60"/>
    <s v="MB 6060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61"/>
    <s v="MB 6061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62"/>
    <s v="MB 6062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63"/>
    <s v="MB 6063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64"/>
    <s v="MB 6064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65"/>
    <s v="MB 6065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66"/>
    <s v="MB 6066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67"/>
    <s v="MB 6067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68"/>
    <s v="MB 6068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69"/>
    <s v="MB 6069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70"/>
    <s v="MB 6070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71"/>
    <s v="MB 6071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72"/>
    <s v="MB 6072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73"/>
    <s v="MB 6073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74"/>
    <s v="MB 6074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75"/>
    <s v="MB 6075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76"/>
    <s v="MB 6076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77"/>
    <s v="MB 6077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78"/>
    <s v="MB 6078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79"/>
    <s v="MB 6079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80"/>
    <s v="MB 6080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81"/>
    <s v="MB 6081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82"/>
    <s v="MB 6082"/>
    <s v="       300265"/>
    <s v="Ugljen-sigurna energija *"/>
    <x v="8"/>
    <s v="27.11.15"/>
    <s v="01.12.15"/>
    <n v="20"/>
    <n v="1"/>
    <n v="223.13"/>
    <n v="44.63"/>
    <n v="178.5"/>
    <n v="223.13"/>
    <x v="2"/>
  </r>
  <r>
    <s v="      MB 6083"/>
    <s v="MB 6083"/>
    <s v="       300208"/>
    <s v="Protokol iz Kyota *G.Pian"/>
    <x v="8"/>
    <s v="27.11.15"/>
    <s v="01.12.15"/>
    <n v="20"/>
    <n v="1"/>
    <n v="283.5"/>
    <n v="56.7"/>
    <n v="226.8"/>
    <n v="283.5"/>
    <x v="2"/>
  </r>
  <r>
    <s v="      MB 6084"/>
    <s v="MB 6084"/>
    <s v="       300208"/>
    <s v="Protokol iz Kyota *G.Pian"/>
    <x v="8"/>
    <s v="27.11.15"/>
    <s v="01.12.15"/>
    <n v="20"/>
    <n v="1"/>
    <n v="283.5"/>
    <n v="56.7"/>
    <n v="226.8"/>
    <n v="283.5"/>
    <x v="2"/>
  </r>
  <r>
    <s v="      MB 6085"/>
    <s v="MB 6085"/>
    <s v="       300208"/>
    <s v="Protokol iz Kyota *G.Pian"/>
    <x v="8"/>
    <s v="27.11.15"/>
    <s v="01.12.15"/>
    <n v="20"/>
    <n v="1"/>
    <n v="283.5"/>
    <n v="56.7"/>
    <n v="226.8"/>
    <n v="283.5"/>
    <x v="2"/>
  </r>
  <r>
    <s v="      MB 6086"/>
    <s v="MB 6086"/>
    <s v="       300208"/>
    <s v="Protokol iz Kyota *G.Pian"/>
    <x v="8"/>
    <s v="27.11.15"/>
    <s v="01.12.15"/>
    <n v="20"/>
    <n v="1"/>
    <n v="283.5"/>
    <n v="56.7"/>
    <n v="226.8"/>
    <n v="283.5"/>
    <x v="2"/>
  </r>
  <r>
    <s v="      MB 6087"/>
    <s v="MB 6087"/>
    <s v="       300208"/>
    <s v="Protokol iz Kyota *G.Pian"/>
    <x v="8"/>
    <s v="27.11.15"/>
    <s v="01.12.15"/>
    <n v="20"/>
    <n v="1"/>
    <n v="283.5"/>
    <n v="56.7"/>
    <n v="226.8"/>
    <n v="283.5"/>
    <x v="2"/>
  </r>
  <r>
    <s v="      MB 6088"/>
    <s v="MB 6088"/>
    <s v="       300208"/>
    <s v="Protokol iz Kyota *G.Pian"/>
    <x v="8"/>
    <s v="27.11.15"/>
    <s v="01.12.15"/>
    <n v="20"/>
    <n v="1"/>
    <n v="283.5"/>
    <n v="56.7"/>
    <n v="226.8"/>
    <n v="283.5"/>
    <x v="2"/>
  </r>
  <r>
    <s v="      MB 6089"/>
    <s v="MB 6089"/>
    <s v="       300208"/>
    <s v="Protokol iz Kyota *G.Pian"/>
    <x v="8"/>
    <s v="27.11.15"/>
    <s v="01.12.15"/>
    <n v="20"/>
    <n v="1"/>
    <n v="283.5"/>
    <n v="56.7"/>
    <n v="226.8"/>
    <n v="283.5"/>
    <x v="2"/>
  </r>
  <r>
    <s v="      MB 6090"/>
    <s v="MB 6090"/>
    <s v="       300208"/>
    <s v="Protokol iz Kyota *G.Pian"/>
    <x v="8"/>
    <s v="27.11.15"/>
    <s v="01.12.15"/>
    <n v="20"/>
    <n v="1"/>
    <n v="283.5"/>
    <n v="56.7"/>
    <n v="226.8"/>
    <n v="283.5"/>
    <x v="2"/>
  </r>
  <r>
    <s v="      MB 6091"/>
    <s v="MB 6091"/>
    <s v="       300208"/>
    <s v="Protokol iz Kyota *G.Pian"/>
    <x v="8"/>
    <s v="27.11.15"/>
    <s v="01.12.15"/>
    <n v="20"/>
    <n v="1"/>
    <n v="283.5"/>
    <n v="56.7"/>
    <n v="226.8"/>
    <n v="283.5"/>
    <x v="2"/>
  </r>
  <r>
    <s v="      MB 6092"/>
    <s v="MB 6092"/>
    <s v="       300208"/>
    <s v="Protokol iz Kyota *G.Pian"/>
    <x v="8"/>
    <s v="27.11.15"/>
    <s v="01.12.15"/>
    <n v="20"/>
    <n v="1"/>
    <n v="283.5"/>
    <n v="56.7"/>
    <n v="226.8"/>
    <n v="283.5"/>
    <x v="2"/>
  </r>
  <r>
    <s v="      MB 6094"/>
    <s v="MB 6094"/>
    <s v="       300150"/>
    <s v="Measurement and instrumen"/>
    <x v="8"/>
    <s v="17.12.15"/>
    <s v="01.01.16"/>
    <n v="20"/>
    <n v="1"/>
    <n v="425"/>
    <n v="85"/>
    <n v="340"/>
    <n v="425"/>
    <x v="2"/>
  </r>
  <r>
    <s v="      MB 6095"/>
    <s v="MB 6095"/>
    <s v="       300035"/>
    <s v="Craig*s Soil Mechanics *J"/>
    <x v="8"/>
    <s v="17.12.15"/>
    <s v="01.01.16"/>
    <n v="20"/>
    <n v="1"/>
    <n v="361.25"/>
    <n v="72.25"/>
    <n v="289"/>
    <n v="361.25"/>
    <x v="2"/>
  </r>
  <r>
    <s v="      MB 6096"/>
    <s v="MB 6096"/>
    <s v="       300016"/>
    <s v="Applied Groundwater Model"/>
    <x v="8"/>
    <s v="17.12.15"/>
    <s v="01.01.16"/>
    <n v="20"/>
    <n v="1"/>
    <n v="510"/>
    <n v="102"/>
    <n v="408"/>
    <n v="510"/>
    <x v="2"/>
  </r>
  <r>
    <s v="      MB 6097"/>
    <s v="MB 6097"/>
    <s v="       300067"/>
    <s v="Finite Frames:theory and"/>
    <x v="8"/>
    <s v="08.02.16"/>
    <s v="01.03.16"/>
    <n v="20"/>
    <n v="1"/>
    <n v="769.24"/>
    <n v="153.85"/>
    <n v="615.39"/>
    <n v="769.24"/>
    <x v="2"/>
  </r>
  <r>
    <s v="      MB 6098"/>
    <s v="MB 6098"/>
    <s v="       300072"/>
    <s v="Frames for Undergraduates"/>
    <x v="8"/>
    <s v="08.02.16"/>
    <s v="01.03.16"/>
    <n v="20"/>
    <n v="1"/>
    <n v="340"/>
    <n v="68"/>
    <n v="272"/>
    <n v="340"/>
    <x v="2"/>
  </r>
  <r>
    <s v="      MB 6104"/>
    <s v="MB 6104"/>
    <s v="       300037"/>
    <s v="Dekarbonaizacija energije"/>
    <x v="8"/>
    <s v="12.02.16"/>
    <s v="01.03.16"/>
    <n v="20"/>
    <n v="1"/>
    <n v="261"/>
    <n v="52.2"/>
    <n v="208.8"/>
    <n v="261"/>
    <x v="2"/>
  </r>
  <r>
    <s v="      MB 6105"/>
    <s v="MB 6105"/>
    <s v="       300037"/>
    <s v="Dekarbonaizacija energije"/>
    <x v="8"/>
    <s v="12.02.16"/>
    <s v="01.03.16"/>
    <n v="20"/>
    <n v="1"/>
    <n v="261"/>
    <n v="52.2"/>
    <n v="208.8"/>
    <n v="261"/>
    <x v="2"/>
  </r>
  <r>
    <s v="      MB 6106"/>
    <s v="MB 6106"/>
    <s v="       300138"/>
    <s v="Kristalografija u Hrvatsk"/>
    <x v="8"/>
    <s v="12.02.16"/>
    <s v="01.03.16"/>
    <n v="20"/>
    <n v="1"/>
    <n v="105"/>
    <n v="210"/>
    <n v="-105"/>
    <n v="42"/>
    <x v="2"/>
  </r>
  <r>
    <s v="      MB 6107"/>
    <s v="MB 6107"/>
    <s v="       300199"/>
    <s v="Positive Linear Maps of O"/>
    <x v="8"/>
    <s v="05.02.16"/>
    <s v="01.03.16"/>
    <n v="20"/>
    <n v="1"/>
    <n v="705.51"/>
    <n v="141.1"/>
    <n v="564.41"/>
    <n v="705.51"/>
    <x v="2"/>
  </r>
  <r>
    <s v="      MB 6108"/>
    <s v="MB 6108"/>
    <s v="       300180"/>
    <s v="Opasnost od požara i eksp"/>
    <x v="8"/>
    <s v="10.02.16"/>
    <s v="01.03.16"/>
    <n v="20"/>
    <n v="1"/>
    <n v="105"/>
    <n v="21"/>
    <n v="84"/>
    <n v="105"/>
    <x v="2"/>
  </r>
  <r>
    <s v="      MB 6109"/>
    <s v="MB 6109"/>
    <s v="       300132"/>
    <s v="Kemijske štetnosti"/>
    <x v="8"/>
    <s v="10.02.16"/>
    <s v="01.03.16"/>
    <n v="20"/>
    <n v="1"/>
    <n v="68.25"/>
    <n v="13.65"/>
    <n v="54.6"/>
    <n v="68.25"/>
    <x v="2"/>
  </r>
  <r>
    <s v="      MB 6110"/>
    <s v="MB 6110"/>
    <s v="       300070"/>
    <s v="Fizikalne štetnosti"/>
    <x v="8"/>
    <s v="10.02.16"/>
    <s v="01.03.16"/>
    <n v="20"/>
    <n v="1"/>
    <n v="105"/>
    <n v="21"/>
    <n v="84"/>
    <n v="105"/>
    <x v="2"/>
  </r>
  <r>
    <s v="      MB 6111"/>
    <s v="MB 6111"/>
    <s v="       300160"/>
    <s v="Mikroklima i radna okolin"/>
    <x v="8"/>
    <s v="10.02.16"/>
    <s v="01.03.16"/>
    <n v="20"/>
    <n v="1"/>
    <n v="105"/>
    <n v="21"/>
    <n v="84"/>
    <n v="105"/>
    <x v="2"/>
  </r>
  <r>
    <s v="      MB 6112"/>
    <s v="MB 6112"/>
    <s v="       300179"/>
    <s v="Opasnost i mjerenje zašti"/>
    <x v="8"/>
    <s v="10.02.16"/>
    <s v="01.03.16"/>
    <n v="20"/>
    <n v="1"/>
    <n v="84"/>
    <n v="16.8"/>
    <n v="67.2"/>
    <n v="84"/>
    <x v="2"/>
  </r>
  <r>
    <s v="      MB 6113"/>
    <s v="MB 6113"/>
    <s v="       300275"/>
    <s v="Uređivanje i nadzor zašti"/>
    <x v="8"/>
    <s v="10.02.16"/>
    <s v="01.03.16"/>
    <n v="20"/>
    <n v="1"/>
    <n v="152.25"/>
    <n v="30.45"/>
    <n v="121.8"/>
    <n v="152.25"/>
    <x v="2"/>
  </r>
  <r>
    <s v="      MB 6114"/>
    <s v="MB 6114"/>
    <s v="       300190"/>
    <s v="Osobna zaštitna sredstva"/>
    <x v="8"/>
    <s v="10.02.16"/>
    <s v="01.03.16"/>
    <n v="20"/>
    <n v="1"/>
    <n v="84"/>
    <n v="16.8"/>
    <n v="67.2"/>
    <n v="84"/>
    <x v="2"/>
  </r>
  <r>
    <s v="      MB 6115"/>
    <s v="MB 6115"/>
    <s v="       300178"/>
    <s v="Opasne radne tvari"/>
    <x v="8"/>
    <s v="10.02.16"/>
    <s v="01.03.16"/>
    <n v="20"/>
    <n v="1"/>
    <n v="84"/>
    <n v="16.8"/>
    <n v="67.2"/>
    <n v="84"/>
    <x v="2"/>
  </r>
  <r>
    <s v="      MB 6116"/>
    <s v="MB 6116"/>
    <s v="       300153"/>
    <s v="Mehanika i mehaničke opas"/>
    <x v="8"/>
    <s v="10.02.16"/>
    <s v="01.03.16"/>
    <n v="20"/>
    <n v="1"/>
    <n v="105"/>
    <n v="21"/>
    <n v="84"/>
    <n v="105"/>
    <x v="2"/>
  </r>
  <r>
    <s v="      MB 6117"/>
    <s v="MB 6117"/>
    <s v="       300277"/>
    <s v="Vatrogasna tehnika"/>
    <x v="8"/>
    <s v="10.02.16"/>
    <s v="01.03.16"/>
    <n v="20"/>
    <n v="1"/>
    <n v="105"/>
    <n v="21"/>
    <n v="84"/>
    <n v="105"/>
    <x v="2"/>
  </r>
  <r>
    <s v="      MB 6129"/>
    <s v="MB 6129"/>
    <s v="       300057"/>
    <s v="Environmental and Resourc"/>
    <x v="8"/>
    <s v="04.03.16"/>
    <s v="01.04.16"/>
    <n v="20"/>
    <n v="1"/>
    <n v="597.94000000000005"/>
    <n v="119.59"/>
    <n v="478.35"/>
    <n v="597.94000000000005"/>
    <x v="2"/>
  </r>
  <r>
    <s v="      MB 6130"/>
    <s v="MB 6130"/>
    <s v="       300092"/>
    <s v="Geoznanstveni pojmovnik i"/>
    <x v="8"/>
    <s v="04.03.16"/>
    <s v="01.04.16"/>
    <n v="20"/>
    <n v="1"/>
    <n v="150.01"/>
    <n v="30"/>
    <n v="120.01"/>
    <n v="150.01"/>
    <x v="2"/>
  </r>
  <r>
    <s v="      MB 6131"/>
    <s v="MB 6131"/>
    <s v="       300092"/>
    <s v="Geoznanstveni pojmovnik i"/>
    <x v="8"/>
    <s v="04.03.16"/>
    <s v="01.04.16"/>
    <n v="20"/>
    <n v="1"/>
    <n v="150"/>
    <n v="30"/>
    <n v="120"/>
    <n v="150"/>
    <x v="2"/>
  </r>
  <r>
    <s v="      MB 6132"/>
    <s v="MB 6132"/>
    <s v="       300092"/>
    <s v="Geoznanstveni pojmovnik i"/>
    <x v="8"/>
    <s v="04.03.16"/>
    <s v="01.04.16"/>
    <n v="20"/>
    <n v="1"/>
    <n v="150"/>
    <n v="30"/>
    <n v="120"/>
    <n v="150"/>
    <x v="2"/>
  </r>
  <r>
    <s v="      MB 6133"/>
    <s v="MB 6133"/>
    <s v="       300228"/>
    <s v="Selected Preserver Prob l"/>
    <x v="8"/>
    <s v="03.03.16"/>
    <s v="01.04.16"/>
    <n v="20"/>
    <n v="1"/>
    <n v="331.5"/>
    <n v="66.3"/>
    <n v="265.2"/>
    <n v="331.5"/>
    <x v="2"/>
  </r>
  <r>
    <s v="      MB 6134"/>
    <s v="MB 6134"/>
    <s v="       300116"/>
    <s v="Hilbert C*-Modules **V.M."/>
    <x v="8"/>
    <s v="03.03.16"/>
    <s v="01.04.16"/>
    <n v="20"/>
    <n v="1"/>
    <n v="652.5"/>
    <n v="130.5"/>
    <n v="522"/>
    <n v="652.5"/>
    <x v="2"/>
  </r>
  <r>
    <s v="      MB 6135"/>
    <s v="MB 6135"/>
    <s v="       300282"/>
    <s v="Vode u kršu slivova Neret"/>
    <x v="8"/>
    <s v="31.03.16"/>
    <s v="01.04.16"/>
    <n v="20"/>
    <n v="1"/>
    <n v="255.66"/>
    <n v="51.13"/>
    <n v="204.53"/>
    <n v="255.66"/>
    <x v="2"/>
  </r>
  <r>
    <s v="      MB 6136"/>
    <s v="MB 6136"/>
    <s v="       300282"/>
    <s v="Vode u kršu slivova Neret"/>
    <x v="8"/>
    <s v="31.03.16"/>
    <s v="01.04.16"/>
    <n v="20"/>
    <n v="1"/>
    <n v="255.66"/>
    <n v="51.13"/>
    <n v="204.53"/>
    <n v="255.66"/>
    <x v="2"/>
  </r>
  <r>
    <s v="      MB 6137"/>
    <s v="MB 6137"/>
    <s v="       300282"/>
    <s v="Vode u kršu slivova Neret"/>
    <x v="8"/>
    <s v="31.03.16"/>
    <s v="01.04.16"/>
    <n v="20"/>
    <n v="1"/>
    <n v="255.66"/>
    <n v="51.13"/>
    <n v="204.53"/>
    <n v="255.66"/>
    <x v="2"/>
  </r>
  <r>
    <s v="      MB 6138"/>
    <s v="MB 6138"/>
    <s v="       300282"/>
    <s v="Vode u kršu slivova Neret"/>
    <x v="8"/>
    <s v="31.03.16"/>
    <s v="01.04.16"/>
    <n v="20"/>
    <n v="1"/>
    <n v="255.66"/>
    <n v="51.13"/>
    <n v="204.53"/>
    <n v="255.66"/>
    <x v="2"/>
  </r>
  <r>
    <s v="      MB 6139"/>
    <s v="MB 6139"/>
    <s v="       300282"/>
    <s v="Vode u kršu slivova Neret"/>
    <x v="8"/>
    <s v="31.03.16"/>
    <s v="01.04.16"/>
    <n v="20"/>
    <n v="1"/>
    <n v="255.66"/>
    <n v="51.13"/>
    <n v="204.53"/>
    <n v="255.66"/>
    <x v="2"/>
  </r>
  <r>
    <s v="      MB 6140"/>
    <s v="MB 6140"/>
    <s v="       300282"/>
    <s v="Vode u kršu slivova Neret"/>
    <x v="8"/>
    <s v="31.03.16"/>
    <s v="01.04.16"/>
    <n v="20"/>
    <n v="1"/>
    <n v="255.66"/>
    <n v="51.13"/>
    <n v="204.53"/>
    <n v="255.66"/>
    <x v="2"/>
  </r>
  <r>
    <s v="      MB 6141"/>
    <s v="MB 6141"/>
    <s v="       300282"/>
    <s v="Vode u kršu slivova Neret"/>
    <x v="8"/>
    <s v="31.03.16"/>
    <s v="01.04.16"/>
    <n v="20"/>
    <n v="1"/>
    <n v="255.66"/>
    <n v="51.13"/>
    <n v="204.53"/>
    <n v="255.66"/>
    <x v="2"/>
  </r>
  <r>
    <s v="      MB 6142"/>
    <s v="MB 6142"/>
    <s v="       300282"/>
    <s v="Vode u kršu slivova Neret"/>
    <x v="8"/>
    <s v="31.03.16"/>
    <s v="01.04.16"/>
    <n v="20"/>
    <n v="1"/>
    <n v="255.66"/>
    <n v="51.13"/>
    <n v="204.53"/>
    <n v="255.66"/>
    <x v="2"/>
  </r>
  <r>
    <s v="      MB 6143"/>
    <s v="MB 6143"/>
    <s v="       300282"/>
    <s v="Vode u kršu slivova Neret"/>
    <x v="8"/>
    <s v="31.03.16"/>
    <s v="01.04.16"/>
    <n v="20"/>
    <n v="1"/>
    <n v="255.66"/>
    <n v="51.13"/>
    <n v="204.53"/>
    <n v="255.66"/>
    <x v="2"/>
  </r>
  <r>
    <s v="      MB 6164"/>
    <s v="MB 6164"/>
    <s v="       300010"/>
    <s v="An Introduction to Frames"/>
    <x v="8"/>
    <s v="10.06.16"/>
    <s v="01.07.16"/>
    <n v="20"/>
    <n v="1"/>
    <n v="569.5"/>
    <n v="113.9"/>
    <n v="455.6"/>
    <n v="569.5"/>
    <x v="2"/>
  </r>
  <r>
    <s v="      MB 6166"/>
    <s v="MB 6166"/>
    <s v="       300137"/>
    <s v="Krbon-kemijska industrija"/>
    <x v="8"/>
    <s v="24.06.16"/>
    <s v="01.07.16"/>
    <n v="20"/>
    <n v="1"/>
    <n v="150"/>
    <n v="30"/>
    <n v="120"/>
    <n v="150"/>
    <x v="2"/>
  </r>
  <r>
    <s v="      MB 6167"/>
    <s v="MB 6167"/>
    <s v="       300137"/>
    <s v="Krbon-kemijska industrija"/>
    <x v="8"/>
    <s v="24.06.16"/>
    <s v="01.07.16"/>
    <n v="20"/>
    <n v="1"/>
    <n v="150"/>
    <n v="30"/>
    <n v="120"/>
    <n v="150"/>
    <x v="2"/>
  </r>
  <r>
    <s v="      MB 6168"/>
    <s v="MB 6168"/>
    <s v="       300119"/>
    <s v="Hrvatsko-romansko-germans"/>
    <x v="8"/>
    <s v="17.06.16"/>
    <s v="01.07.16"/>
    <n v="20"/>
    <n v="1"/>
    <n v="252"/>
    <n v="50.4"/>
    <n v="201.6"/>
    <n v="252"/>
    <x v="2"/>
  </r>
  <r>
    <s v="      MB 6169"/>
    <s v="MB 6169"/>
    <s v="       300081"/>
    <s v="Geological Engineering in"/>
    <x v="8"/>
    <s v="13.06.16"/>
    <s v="01.07.16"/>
    <n v="20"/>
    <n v="1"/>
    <n v="120.75"/>
    <n v="24.150000000000002"/>
    <n v="96.600000000000009"/>
    <n v="120.75"/>
    <x v="2"/>
  </r>
  <r>
    <s v="      MB 6170"/>
    <s v="MB 6170"/>
    <s v="       300081"/>
    <s v="Geological Engineering in"/>
    <x v="8"/>
    <s v="13.06.16"/>
    <s v="01.07.16"/>
    <n v="20"/>
    <n v="1"/>
    <n v="120.75"/>
    <n v="24.150000000000002"/>
    <n v="96.600000000000009"/>
    <n v="120.75"/>
    <x v="2"/>
  </r>
  <r>
    <s v="      MB 6201"/>
    <s v="MB 6201"/>
    <s v="       300028"/>
    <s v="Clay Materials Used in co"/>
    <x v="8"/>
    <s v="05.07.16"/>
    <s v="01.08.16"/>
    <n v="20"/>
    <n v="1"/>
    <n v="1069.96"/>
    <n v="213.99"/>
    <n v="855.97"/>
    <n v="1069.96"/>
    <x v="2"/>
  </r>
  <r>
    <s v="      MB 6202"/>
    <s v="MB 6202"/>
    <s v="       300006"/>
    <s v="Advances in the character"/>
    <x v="8"/>
    <s v="05.07.16"/>
    <s v="01.08.16"/>
    <n v="20"/>
    <n v="1"/>
    <n v="490.01"/>
    <n v="98"/>
    <n v="392.01"/>
    <n v="490.01"/>
    <x v="2"/>
  </r>
  <r>
    <s v="      MB 6203"/>
    <s v="MB 6203"/>
    <s v="       300139"/>
    <s v="Layered mineral structure"/>
    <x v="8"/>
    <s v="05.07.16"/>
    <s v="01.08.16"/>
    <n v="20"/>
    <n v="1"/>
    <n v="490.01"/>
    <n v="98"/>
    <n v="392.01"/>
    <n v="490.01"/>
    <x v="2"/>
  </r>
  <r>
    <s v="      MB 6204"/>
    <s v="MB 6204"/>
    <s v="       300059"/>
    <s v="Environmental Mineralogy"/>
    <x v="8"/>
    <s v="05.07.16"/>
    <s v="01.08.16"/>
    <n v="20"/>
    <n v="1"/>
    <n v="490.01"/>
    <n v="98"/>
    <n v="392.01"/>
    <n v="490.01"/>
    <x v="2"/>
  </r>
  <r>
    <s v="      MB 6205"/>
    <s v="MB 6205"/>
    <s v="       300161"/>
    <s v="Minerals st the nanoscale"/>
    <x v="8"/>
    <s v="05.07.16"/>
    <s v="01.08.16"/>
    <n v="20"/>
    <n v="1"/>
    <n v="490.01"/>
    <n v="98"/>
    <n v="392.01"/>
    <n v="490.01"/>
    <x v="2"/>
  </r>
  <r>
    <s v="      MB 6212"/>
    <s v="MB 6212"/>
    <s v="       300233"/>
    <s v="Soil Mechanics *Graham Ba"/>
    <x v="8"/>
    <s v="06.09.16"/>
    <s v="01.10.16"/>
    <n v="20"/>
    <n v="1"/>
    <n v="460.32"/>
    <n v="92.06"/>
    <n v="368.26"/>
    <n v="460.32"/>
    <x v="2"/>
  </r>
  <r>
    <s v="      MB 6213"/>
    <s v="MB 6213"/>
    <s v="       300103"/>
    <s v="Groundwater Resources Mod"/>
    <x v="8"/>
    <s v="20.09.16"/>
    <s v="01.10.16"/>
    <n v="20"/>
    <n v="1"/>
    <n v="350.54"/>
    <n v="70.11"/>
    <n v="280.43"/>
    <n v="350.54"/>
    <x v="2"/>
  </r>
  <r>
    <s v="      MB 6214"/>
    <s v="MB 6214"/>
    <s v="       300103"/>
    <s v="Groundwater Resources Mod"/>
    <x v="8"/>
    <s v="20.09.16"/>
    <s v="01.10.16"/>
    <n v="20"/>
    <n v="1"/>
    <n v="350.54"/>
    <n v="70.11"/>
    <n v="280.43"/>
    <n v="350.54"/>
    <x v="2"/>
  </r>
  <r>
    <s v="      MB 6215"/>
    <s v="MB 6215"/>
    <s v="       300121"/>
    <s v="Ice Marginar and Periglac"/>
    <x v="8"/>
    <s v="16.09.16"/>
    <s v="01.10.16"/>
    <n v="20"/>
    <n v="1"/>
    <n v="273.13"/>
    <n v="54.63"/>
    <n v="218.5"/>
    <n v="273.13"/>
    <x v="2"/>
  </r>
  <r>
    <s v="      MB 6216"/>
    <s v="MB 6216"/>
    <s v="       300005"/>
    <s v="Advances in Carbonate Exp"/>
    <x v="8"/>
    <s v="16.09.16"/>
    <s v="01.10.16"/>
    <n v="20"/>
    <n v="1"/>
    <n v="273.13"/>
    <n v="54.63"/>
    <n v="218.5"/>
    <n v="273.13"/>
    <x v="2"/>
  </r>
  <r>
    <s v="      MB 6217"/>
    <s v="MB 6217"/>
    <s v="       300017"/>
    <s v="Arctic Petroleum Geology"/>
    <x v="8"/>
    <s v="16.09.16"/>
    <s v="01.10.16"/>
    <n v="20"/>
    <n v="1"/>
    <n v="273.12"/>
    <n v="54.620000000000005"/>
    <n v="218.5"/>
    <n v="273.12"/>
    <x v="2"/>
  </r>
  <r>
    <s v="      MB 6267"/>
    <s v="MB 6267"/>
    <s v="       300201"/>
    <s v="Prapovijest"/>
    <x v="8"/>
    <s v="19.12.16"/>
    <s v="01.01.17"/>
    <n v="20"/>
    <n v="1"/>
    <n v="554.86"/>
    <n v="110.97"/>
    <n v="443.89"/>
    <n v="554.86"/>
    <x v="2"/>
  </r>
  <r>
    <s v="      MB 6268"/>
    <s v="MB 6268"/>
    <s v="       300201"/>
    <s v="Prapovijest"/>
    <x v="8"/>
    <s v="19.12.16"/>
    <s v="01.01.17"/>
    <n v="20"/>
    <n v="1"/>
    <n v="554.86"/>
    <n v="110.97"/>
    <n v="443.89"/>
    <n v="554.86"/>
    <x v="2"/>
  </r>
  <r>
    <s v="      MB 6269"/>
    <s v="MB 6269"/>
    <s v="       300201"/>
    <s v="Prapovijest"/>
    <x v="8"/>
    <s v="19.12.16"/>
    <s v="01.01.17"/>
    <n v="20"/>
    <n v="1"/>
    <n v="554.85"/>
    <n v="110.97"/>
    <n v="443.88"/>
    <n v="554.85"/>
    <x v="2"/>
  </r>
  <r>
    <s v="      MB 6272"/>
    <s v="MB 6272"/>
    <s v="       300090"/>
    <s v="Geostatistical Reservoir"/>
    <x v="8"/>
    <s v="18.01.17"/>
    <s v="01.02.17"/>
    <n v="20"/>
    <n v="1"/>
    <n v="598.5"/>
    <n v="119.7"/>
    <n v="478.8"/>
    <n v="598.5"/>
    <x v="2"/>
  </r>
  <r>
    <s v="      MB 6274"/>
    <s v="MB 6274"/>
    <s v="       300214"/>
    <s v="Regulation and protection"/>
    <x v="8"/>
    <s v="20.01.17"/>
    <s v="01.02.17"/>
    <n v="20"/>
    <n v="1"/>
    <n v="135.99"/>
    <n v="27.2"/>
    <n v="108.79"/>
    <n v="135.99"/>
    <x v="2"/>
  </r>
  <r>
    <s v="      MB 6275"/>
    <s v="MB 6275"/>
    <s v="       300214"/>
    <s v="Regulation and protection"/>
    <x v="8"/>
    <s v="20.01.17"/>
    <s v="01.02.17"/>
    <n v="20"/>
    <n v="1"/>
    <n v="136"/>
    <n v="27.2"/>
    <n v="108.8"/>
    <n v="136"/>
    <x v="2"/>
  </r>
  <r>
    <s v="      MB 6276"/>
    <s v="MB 6276"/>
    <s v="       300182"/>
    <s v="Opća mikrobiologija"/>
    <x v="8"/>
    <s v="23.01.17"/>
    <s v="01.02.17"/>
    <n v="20"/>
    <n v="1"/>
    <n v="80"/>
    <n v="16"/>
    <n v="64"/>
    <n v="80"/>
    <x v="2"/>
  </r>
  <r>
    <s v="      MB 6277"/>
    <s v="MB 6277"/>
    <s v="       300270"/>
    <s v="Upravljanje podacima auto"/>
    <x v="8"/>
    <s v="24.01.17"/>
    <s v="01.02.17"/>
    <n v="20"/>
    <n v="1"/>
    <n v="95"/>
    <n v="19"/>
    <n v="76"/>
    <n v="95"/>
    <x v="2"/>
  </r>
  <r>
    <s v="      MB 6279"/>
    <s v="MB 6279"/>
    <s v="       300023"/>
    <s v="Baze podataka autor:M.Var"/>
    <x v="8"/>
    <s v="02.02.17"/>
    <s v="01.03.17"/>
    <n v="20"/>
    <n v="1"/>
    <n v="50"/>
    <n v="10"/>
    <n v="40"/>
    <n v="50"/>
    <x v="2"/>
  </r>
  <r>
    <s v="      MB 6280"/>
    <s v="MB 6280"/>
    <s v="       300023"/>
    <s v="Baze podataka autor:M.Var"/>
    <x v="8"/>
    <s v="02.02.17"/>
    <s v="01.03.17"/>
    <n v="20"/>
    <n v="1"/>
    <n v="50"/>
    <n v="10"/>
    <n v="40"/>
    <n v="50"/>
    <x v="2"/>
  </r>
  <r>
    <s v="      MB 6281"/>
    <s v="MB 6281"/>
    <s v="       300023"/>
    <s v="Baze podataka autor:M.Var"/>
    <x v="8"/>
    <s v="02.02.17"/>
    <s v="01.03.17"/>
    <n v="20"/>
    <n v="1"/>
    <n v="50"/>
    <n v="10"/>
    <n v="40"/>
    <n v="50"/>
    <x v="2"/>
  </r>
  <r>
    <s v="      MB 6282"/>
    <s v="MB 6282"/>
    <s v="       300023"/>
    <s v="Baze podataka autor:M.Var"/>
    <x v="8"/>
    <s v="02.02.17"/>
    <s v="01.03.17"/>
    <n v="20"/>
    <n v="1"/>
    <n v="50"/>
    <n v="10"/>
    <n v="40"/>
    <n v="50"/>
    <x v="2"/>
  </r>
  <r>
    <s v="      MB 6283"/>
    <s v="MB 6283"/>
    <s v="       300023"/>
    <s v="Baze podataka autor:M.Var"/>
    <x v="8"/>
    <s v="02.02.17"/>
    <s v="01.03.17"/>
    <n v="20"/>
    <n v="1"/>
    <n v="50"/>
    <n v="10"/>
    <n v="40"/>
    <n v="50"/>
    <x v="2"/>
  </r>
  <r>
    <s v="      MB 6301"/>
    <s v="MB 6301"/>
    <s v="       300226"/>
    <s v="Sardinia 2015"/>
    <x v="8"/>
    <s v="23.02.17"/>
    <s v="01.03.17"/>
    <n v="20"/>
    <n v="1"/>
    <n v="193.75"/>
    <n v="38.75"/>
    <n v="155"/>
    <n v="193.75"/>
    <x v="2"/>
  </r>
  <r>
    <s v="      MB 6302"/>
    <s v="MB 6302"/>
    <s v="       300226"/>
    <s v="Sardinia 2015"/>
    <x v="8"/>
    <s v="23.02.17"/>
    <s v="01.03.17"/>
    <n v="20"/>
    <n v="1"/>
    <n v="193.74"/>
    <n v="38.75"/>
    <n v="154.99"/>
    <n v="193.74"/>
    <x v="2"/>
  </r>
  <r>
    <s v="      MB 6303"/>
    <s v="MB 6303"/>
    <s v="       300226"/>
    <s v="Sardinia 2015"/>
    <x v="8"/>
    <s v="23.02.17"/>
    <s v="01.03.17"/>
    <n v="20"/>
    <n v="1"/>
    <n v="193.75"/>
    <n v="38.75"/>
    <n v="155"/>
    <n v="193.75"/>
    <x v="2"/>
  </r>
  <r>
    <s v="      MB 6304"/>
    <s v="MB 6304"/>
    <s v="       300226"/>
    <s v="Sardinia 2015"/>
    <x v="8"/>
    <s v="23.02.17"/>
    <s v="01.03.17"/>
    <n v="20"/>
    <n v="1"/>
    <n v="193.75"/>
    <n v="38.75"/>
    <n v="155"/>
    <n v="193.75"/>
    <x v="2"/>
  </r>
  <r>
    <s v="      MB 6305"/>
    <s v="MB 6305"/>
    <s v="       300110"/>
    <s v="Handbook of Soil Sciences"/>
    <x v="8"/>
    <s v="24.02.17"/>
    <s v="01.03.17"/>
    <n v="20"/>
    <n v="1"/>
    <n v="871.25"/>
    <n v="174.25"/>
    <n v="697"/>
    <n v="871.25"/>
    <x v="2"/>
  </r>
  <r>
    <s v="      MB 6306"/>
    <s v="MB 6306"/>
    <s v="       300110"/>
    <s v="Handbook of Soil Sciences"/>
    <x v="8"/>
    <s v="24.02.17"/>
    <s v="01.03.17"/>
    <n v="20"/>
    <n v="1"/>
    <n v="871.25"/>
    <n v="174.25"/>
    <n v="697"/>
    <n v="871.25"/>
    <x v="2"/>
  </r>
  <r>
    <s v="      MB 6310"/>
    <s v="MB 6310"/>
    <s v="       300218"/>
    <s v="Rifts and Passive Margins"/>
    <x v="8"/>
    <s v="27.03.17"/>
    <s v="01.04.17"/>
    <n v="20"/>
    <n v="1"/>
    <n v="845.76"/>
    <n v="338.3"/>
    <n v="507.46000000000004"/>
    <n v="845.76"/>
    <x v="2"/>
  </r>
  <r>
    <s v="      MB 6311"/>
    <s v="MB 6311"/>
    <s v="       300261"/>
    <s v="Thrustbelts:Structural Ar"/>
    <x v="8"/>
    <s v="27.03.17"/>
    <s v="01.04.17"/>
    <n v="20"/>
    <n v="1"/>
    <n v="467.5"/>
    <n v="187"/>
    <n v="280.5"/>
    <n v="467.5"/>
    <x v="2"/>
  </r>
  <r>
    <s v="      MB 6312"/>
    <s v="MB 6312"/>
    <s v="       300050"/>
    <s v="Electron Microscopy Shale"/>
    <x v="8"/>
    <s v="16.03.17"/>
    <s v="01.04.17"/>
    <n v="20"/>
    <n v="1"/>
    <n v="557.77"/>
    <n v="111.55"/>
    <n v="446.22"/>
    <n v="557.77"/>
    <x v="2"/>
  </r>
  <r>
    <s v="      MB 6313"/>
    <s v="MB 6313"/>
    <s v="       300031"/>
    <s v="Color Guide Petrography"/>
    <x v="8"/>
    <s v="16.03.17"/>
    <s v="01.04.17"/>
    <n v="20"/>
    <n v="1"/>
    <n v="1044.8900000000001"/>
    <n v="208.98000000000002"/>
    <n v="835.91"/>
    <n v="1044.8900000000001"/>
    <x v="2"/>
  </r>
  <r>
    <s v="      MB 6314"/>
    <s v="MB 6314"/>
    <s v="       300177"/>
    <s v="Omaging Unconventional"/>
    <x v="8"/>
    <s v="16.03.17"/>
    <s v="01.04.17"/>
    <n v="20"/>
    <n v="1"/>
    <n v="1087.0899999999999"/>
    <n v="217.42000000000002"/>
    <n v="869.67000000000007"/>
    <n v="1087.0899999999999"/>
    <x v="2"/>
  </r>
  <r>
    <s v="      MB 6315"/>
    <s v="MB 6315"/>
    <s v="       300162"/>
    <s v="Minerals:their Constituti"/>
    <x v="8"/>
    <s v="30.03.17"/>
    <s v="01.04.17"/>
    <n v="20"/>
    <n v="1"/>
    <n v="414"/>
    <n v="82.8"/>
    <n v="331.2"/>
    <n v="414"/>
    <x v="2"/>
  </r>
  <r>
    <s v="      MB 6316"/>
    <s v="MB 6316"/>
    <s v="       300014"/>
    <s v="Analytical Archeaeometry"/>
    <x v="8"/>
    <s v="30.03.17"/>
    <s v="01.04.17"/>
    <n v="20"/>
    <n v="1"/>
    <n v="1336.51"/>
    <n v="267.3"/>
    <n v="1069.21"/>
    <n v="1336.51"/>
    <x v="2"/>
  </r>
  <r>
    <s v="      MB 6324"/>
    <s v="MB 6324"/>
    <s v="       300128"/>
    <s v="Introduction to Mineralog"/>
    <x v="8"/>
    <s v="05.04.17"/>
    <s v="01.05.17"/>
    <n v="20"/>
    <n v="1"/>
    <n v="1380"/>
    <n v="276"/>
    <n v="1104"/>
    <n v="1380"/>
    <x v="2"/>
  </r>
  <r>
    <s v="      MB 6326"/>
    <s v="MB 6326"/>
    <s v="       300276"/>
    <s v="Uvod u nanotehnologiju"/>
    <x v="8"/>
    <s v="06.03.17"/>
    <s v="01.04.17"/>
    <n v="20"/>
    <n v="1"/>
    <n v="200"/>
    <n v="40"/>
    <n v="160"/>
    <n v="200"/>
    <x v="2"/>
  </r>
  <r>
    <s v="      MB 6327"/>
    <s v="MB 6327"/>
    <s v="       300276"/>
    <s v="Uvod u nanotehnologiju"/>
    <x v="8"/>
    <s v="06.03.17"/>
    <s v="01.04.17"/>
    <n v="20"/>
    <n v="1"/>
    <n v="200"/>
    <n v="40"/>
    <n v="160"/>
    <n v="200"/>
    <x v="2"/>
  </r>
  <r>
    <s v="      MB 6333"/>
    <s v="MB 6333"/>
    <s v="       300042"/>
    <s v="Earth History and Palaeog"/>
    <x v="8"/>
    <s v="04.05.17"/>
    <s v="01.06.17"/>
    <n v="20"/>
    <n v="1"/>
    <n v="450"/>
    <n v="90"/>
    <n v="360"/>
    <n v="450"/>
    <x v="2"/>
  </r>
  <r>
    <s v="      MB 6354"/>
    <s v="MB 6354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55"/>
    <s v="MB 6355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56"/>
    <s v="MB 6356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57"/>
    <s v="MB 6357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58"/>
    <s v="MB 6358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59"/>
    <s v="MB 6359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60"/>
    <s v="MB 6360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61"/>
    <s v="MB 6361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62"/>
    <s v="MB 6362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63"/>
    <s v="MB 6363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64"/>
    <s v="MB 6364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65"/>
    <s v="MB 6365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66"/>
    <s v="MB 6366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67"/>
    <s v="MB 6367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68"/>
    <s v="MB 6368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69"/>
    <s v="MB 6369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70"/>
    <s v="MB 6370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71"/>
    <s v="MB 6371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72"/>
    <s v="MB 6372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73"/>
    <s v="MB 6373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74"/>
    <s v="MB 6374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75"/>
    <s v="MB 6375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76"/>
    <s v="MB 6376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77"/>
    <s v="MB 6377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78"/>
    <s v="MB 6378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79"/>
    <s v="MB 6379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80"/>
    <s v="MB 6380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81"/>
    <s v="MB 6381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82"/>
    <s v="MB 6382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83"/>
    <s v="MB 6383"/>
    <s v="       300045"/>
    <s v="Ekonomika energije **I.De"/>
    <x v="8"/>
    <s v="22.05.17"/>
    <s v="01.06.17"/>
    <n v="20"/>
    <n v="1"/>
    <n v="183.75"/>
    <n v="36.75"/>
    <n v="147"/>
    <n v="183.75"/>
    <x v="2"/>
  </r>
  <r>
    <s v="      MB 6388"/>
    <s v="MB 6388"/>
    <s v="       300051"/>
    <s v="Enciklopedija Hrvatskog z"/>
    <x v="8"/>
    <s v="14.09.17"/>
    <s v="01.10.17"/>
    <n v="20"/>
    <n v="1"/>
    <n v="480"/>
    <n v="96"/>
    <n v="384"/>
    <n v="480"/>
    <x v="2"/>
  </r>
  <r>
    <s v="      MB 6391"/>
    <s v="MB 6391"/>
    <s v="       300061"/>
    <s v="Essentials of igneous and"/>
    <x v="8"/>
    <s v="11.10.17"/>
    <s v="01.11.17"/>
    <n v="20"/>
    <n v="1"/>
    <n v="318.59000000000003"/>
    <n v="63.72"/>
    <n v="254.87"/>
    <n v="318.59000000000003"/>
    <x v="2"/>
  </r>
  <r>
    <s v="      MB 6392"/>
    <s v="MB 6392"/>
    <s v="       300149"/>
    <s v="Mathematics in Geology"/>
    <x v="8"/>
    <s v="13.10.17"/>
    <s v="01.11.17"/>
    <n v="20"/>
    <n v="1"/>
    <n v="522.47"/>
    <n v="104.49000000000001"/>
    <n v="417.98"/>
    <n v="522.47"/>
    <x v="2"/>
  </r>
  <r>
    <s v="      MB 6393"/>
    <s v="MB 6393"/>
    <s v="       300174"/>
    <s v="Numerical Range"/>
    <x v="8"/>
    <s v="13.10.17"/>
    <s v="01.11.17"/>
    <n v="20"/>
    <n v="1"/>
    <n v="483.38"/>
    <n v="96.68"/>
    <n v="386.7"/>
    <n v="483.38"/>
    <x v="2"/>
  </r>
  <r>
    <s v="      MB 6394"/>
    <s v="MB 6394"/>
    <s v="       300011"/>
    <s v="An Invitation to C*- Alge"/>
    <x v="8"/>
    <s v="13.10.17"/>
    <s v="01.11.17"/>
    <n v="20"/>
    <n v="1"/>
    <n v="372.3"/>
    <n v="74.460000000000008"/>
    <n v="297.84000000000003"/>
    <n v="372.3"/>
    <x v="2"/>
  </r>
  <r>
    <s v="      MB 6395"/>
    <s v="MB 6395"/>
    <s v="       300278"/>
    <s v="Velebitski geološki putop"/>
    <x v="8"/>
    <s v="19.10.17"/>
    <s v="01.11.17"/>
    <n v="20"/>
    <n v="1"/>
    <n v="89.25"/>
    <n v="17.850000000000001"/>
    <n v="71.400000000000006"/>
    <n v="89.25"/>
    <x v="2"/>
  </r>
  <r>
    <s v="      MB 6396"/>
    <s v="MB 6396"/>
    <s v="       300278"/>
    <s v="Velebitski geološki putop"/>
    <x v="8"/>
    <s v="19.10.17"/>
    <s v="01.11.17"/>
    <n v="20"/>
    <n v="1"/>
    <n v="89.25"/>
    <n v="17.850000000000001"/>
    <n v="71.400000000000006"/>
    <n v="89.25"/>
    <x v="2"/>
  </r>
  <r>
    <s v="      MB 6397"/>
    <s v="MB 6397"/>
    <s v="       300278"/>
    <s v="Velebitski geološki putop"/>
    <x v="8"/>
    <s v="19.10.17"/>
    <s v="01.11.17"/>
    <n v="20"/>
    <n v="1"/>
    <n v="89.25"/>
    <n v="17.850000000000001"/>
    <n v="71.400000000000006"/>
    <n v="89.25"/>
    <x v="2"/>
  </r>
  <r>
    <s v="      MB 6398"/>
    <s v="MB 6398"/>
    <s v="       300278"/>
    <s v="Velebitski geološki putop"/>
    <x v="8"/>
    <s v="19.10.17"/>
    <s v="01.11.17"/>
    <n v="20"/>
    <n v="1"/>
    <n v="89.25"/>
    <n v="17.850000000000001"/>
    <n v="71.400000000000006"/>
    <n v="89.25"/>
    <x v="2"/>
  </r>
  <r>
    <s v="      MB 6399"/>
    <s v="MB 6399"/>
    <s v="       300278"/>
    <s v="Velebitski geološki putop"/>
    <x v="8"/>
    <s v="19.10.17"/>
    <s v="01.11.17"/>
    <n v="20"/>
    <n v="1"/>
    <n v="89.25"/>
    <n v="17.850000000000001"/>
    <n v="71.400000000000006"/>
    <n v="89.25"/>
    <x v="2"/>
  </r>
  <r>
    <s v="      MB 6400"/>
    <s v="MB 6400"/>
    <s v="       300085"/>
    <s v="Geološki vodić kroz Park"/>
    <x v="8"/>
    <s v="19.10.17"/>
    <s v="01.11.17"/>
    <n v="20"/>
    <n v="1"/>
    <n v="168"/>
    <n v="33.6"/>
    <n v="134.4"/>
    <n v="168"/>
    <x v="2"/>
  </r>
  <r>
    <s v="      MB 6401"/>
    <s v="MB 6401"/>
    <s v="       300085"/>
    <s v="Geološki vodić kroz Park"/>
    <x v="8"/>
    <s v="19.10.17"/>
    <s v="01.11.17"/>
    <n v="20"/>
    <n v="1"/>
    <n v="168"/>
    <n v="33.6"/>
    <n v="134.4"/>
    <n v="168"/>
    <x v="2"/>
  </r>
  <r>
    <s v="      MB 6402"/>
    <s v="MB 6402"/>
    <s v="       300085"/>
    <s v="Geološki vodić kroz Park"/>
    <x v="8"/>
    <s v="19.10.17"/>
    <s v="01.11.17"/>
    <n v="20"/>
    <n v="1"/>
    <n v="168"/>
    <n v="33.6"/>
    <n v="134.4"/>
    <n v="168"/>
    <x v="2"/>
  </r>
  <r>
    <s v="      MB 6403"/>
    <s v="MB 6403"/>
    <s v="       300085"/>
    <s v="Geološki vodić kroz Park"/>
    <x v="8"/>
    <s v="19.10.17"/>
    <s v="01.11.17"/>
    <n v="20"/>
    <n v="1"/>
    <n v="168"/>
    <n v="33.6"/>
    <n v="134.4"/>
    <n v="168"/>
    <x v="2"/>
  </r>
  <r>
    <s v="      MB 6404"/>
    <s v="MB 6404"/>
    <s v="       300085"/>
    <s v="Geološki vodić kroz Park"/>
    <x v="8"/>
    <s v="19.10.17"/>
    <s v="01.11.17"/>
    <n v="20"/>
    <n v="1"/>
    <n v="168"/>
    <n v="33.6"/>
    <n v="134.4"/>
    <n v="168"/>
    <x v="2"/>
  </r>
  <r>
    <s v="      MB 6405"/>
    <s v="MB 6405"/>
    <s v="       300085"/>
    <s v="Geološki vodić kroz Park"/>
    <x v="8"/>
    <s v="19.10.17"/>
    <s v="01.11.17"/>
    <n v="20"/>
    <n v="1"/>
    <n v="168"/>
    <n v="33.6"/>
    <n v="134.4"/>
    <n v="168"/>
    <x v="2"/>
  </r>
  <r>
    <s v="      MB 6406"/>
    <s v="MB 6406"/>
    <s v="       300085"/>
    <s v="Geološki vodić kroz Park"/>
    <x v="8"/>
    <s v="19.10.17"/>
    <s v="01.11.17"/>
    <n v="20"/>
    <n v="1"/>
    <n v="168"/>
    <n v="33.6"/>
    <n v="134.4"/>
    <n v="168"/>
    <x v="2"/>
  </r>
  <r>
    <s v="      MB 6407"/>
    <s v="MB 6407"/>
    <s v="       300085"/>
    <s v="Geološki vodić kroz Park"/>
    <x v="8"/>
    <s v="19.10.17"/>
    <s v="01.11.17"/>
    <n v="20"/>
    <n v="1"/>
    <n v="168"/>
    <n v="33.6"/>
    <n v="134.4"/>
    <n v="168"/>
    <x v="2"/>
  </r>
  <r>
    <s v="      MB 6408"/>
    <s v="MB 6408"/>
    <s v="       300085"/>
    <s v="Geološki vodić kroz Park"/>
    <x v="8"/>
    <s v="19.10.17"/>
    <s v="01.11.17"/>
    <n v="20"/>
    <n v="1"/>
    <n v="168"/>
    <n v="33.6"/>
    <n v="134.4"/>
    <n v="168"/>
    <x v="2"/>
  </r>
  <r>
    <s v="      MB 6409"/>
    <s v="MB 6409"/>
    <s v="       300085"/>
    <s v="Geološki vodić kroz Park"/>
    <x v="8"/>
    <s v="19.10.17"/>
    <s v="01.11.17"/>
    <n v="20"/>
    <n v="1"/>
    <n v="168"/>
    <n v="33.6"/>
    <n v="134.4"/>
    <n v="168"/>
    <x v="2"/>
  </r>
  <r>
    <s v="      MB 6410"/>
    <s v="MB 6410"/>
    <s v="       300146"/>
    <s v="Matematičke osnove statis"/>
    <x v="8"/>
    <s v="19.10.17"/>
    <s v="01.11.17"/>
    <n v="20"/>
    <n v="1"/>
    <n v="135"/>
    <n v="27"/>
    <n v="108"/>
    <n v="135"/>
    <x v="2"/>
  </r>
  <r>
    <s v="      MB 6411"/>
    <s v="MB 6411"/>
    <s v="       300146"/>
    <s v="Matematičke osnove statis"/>
    <x v="8"/>
    <s v="19.10.17"/>
    <s v="01.11.17"/>
    <n v="20"/>
    <n v="1"/>
    <n v="135"/>
    <n v="27"/>
    <n v="108"/>
    <n v="135"/>
    <x v="2"/>
  </r>
  <r>
    <s v="      MB 6412"/>
    <s v="MB 6412"/>
    <s v="       300146"/>
    <s v="Matematičke osnove statis"/>
    <x v="8"/>
    <s v="19.10.17"/>
    <s v="01.11.17"/>
    <n v="20"/>
    <n v="1"/>
    <n v="135"/>
    <n v="27"/>
    <n v="108"/>
    <n v="135"/>
    <x v="2"/>
  </r>
  <r>
    <s v="      MB 6413"/>
    <s v="MB 6413"/>
    <s v="       300146"/>
    <s v="Matematičke osnove statis"/>
    <x v="8"/>
    <s v="19.10.17"/>
    <s v="01.11.17"/>
    <n v="20"/>
    <n v="1"/>
    <n v="135"/>
    <n v="27"/>
    <n v="108"/>
    <n v="135"/>
    <x v="2"/>
  </r>
  <r>
    <s v="      MB 6414"/>
    <s v="MB 6414"/>
    <s v="       300146"/>
    <s v="Matematičke osnove statis"/>
    <x v="8"/>
    <s v="19.10.17"/>
    <s v="01.11.17"/>
    <n v="20"/>
    <n v="1"/>
    <n v="135"/>
    <n v="27"/>
    <n v="108"/>
    <n v="135"/>
    <x v="2"/>
  </r>
  <r>
    <s v="      MB 6415"/>
    <s v="MB 6415"/>
    <s v="       300146"/>
    <s v="Matematičke osnove statis"/>
    <x v="8"/>
    <s v="19.10.17"/>
    <s v="01.11.17"/>
    <n v="20"/>
    <n v="1"/>
    <n v="135"/>
    <n v="27"/>
    <n v="108"/>
    <n v="135"/>
    <x v="2"/>
  </r>
  <r>
    <s v="      MB 6416"/>
    <s v="MB 6416"/>
    <s v="       300146"/>
    <s v="Matematičke osnove statis"/>
    <x v="8"/>
    <s v="19.10.17"/>
    <s v="01.11.17"/>
    <n v="20"/>
    <n v="1"/>
    <n v="135.02000000000001"/>
    <n v="27"/>
    <n v="108.02"/>
    <n v="135.02000000000001"/>
    <x v="2"/>
  </r>
  <r>
    <s v="      MB 6460"/>
    <s v="MB 6460"/>
    <s v="       300238"/>
    <s v="Speleologija"/>
    <x v="8"/>
    <s v="23.11.17"/>
    <s v="01.12.17"/>
    <n v="20"/>
    <n v="1"/>
    <n v="150"/>
    <n v="30"/>
    <n v="120"/>
    <n v="150"/>
    <x v="2"/>
  </r>
  <r>
    <s v="      MB 6461"/>
    <s v="MB 6461"/>
    <s v="       300238"/>
    <s v="Speleologija"/>
    <x v="8"/>
    <s v="23.11.17"/>
    <s v="01.12.17"/>
    <n v="20"/>
    <n v="1"/>
    <n v="150.01"/>
    <n v="30"/>
    <n v="120.01"/>
    <n v="150.01"/>
    <x v="2"/>
  </r>
  <r>
    <s v="      MB 6478"/>
    <s v="MB 6478"/>
    <s v="       300271"/>
    <s v="Upravljanje rizicima"/>
    <x v="8"/>
    <s v="12.11.17"/>
    <s v="01.12.17"/>
    <n v="20"/>
    <n v="1"/>
    <n v="63"/>
    <n v="12.6"/>
    <n v="50.4"/>
    <n v="63"/>
    <x v="2"/>
  </r>
  <r>
    <s v="      MB 6479"/>
    <s v="MB 6479"/>
    <s v="       300207"/>
    <s v="Projektni menadžment"/>
    <x v="8"/>
    <s v="12.11.17"/>
    <s v="01.12.17"/>
    <n v="20"/>
    <n v="1"/>
    <n v="60"/>
    <n v="12"/>
    <n v="48"/>
    <n v="60"/>
    <x v="2"/>
  </r>
  <r>
    <s v="      MB 6480"/>
    <s v="MB 6480"/>
    <s v="       300154"/>
    <s v="Menadžment malog"/>
    <x v="8"/>
    <s v="12.11.17"/>
    <s v="01.12.17"/>
    <n v="20"/>
    <n v="1"/>
    <n v="48"/>
    <n v="9.6"/>
    <n v="38.4"/>
    <n v="48"/>
    <x v="2"/>
  </r>
  <r>
    <s v="      MB 6481"/>
    <s v="MB 6481"/>
    <s v="       300247"/>
    <s v="Svjetski poredak"/>
    <x v="8"/>
    <s v="12.11.17"/>
    <s v="01.12.17"/>
    <n v="20"/>
    <n v="1"/>
    <n v="164.99"/>
    <n v="33"/>
    <n v="131.99"/>
    <n v="164.99"/>
    <x v="2"/>
  </r>
  <r>
    <s v="      MB 6482"/>
    <s v="MB 6482"/>
    <s v="       300165"/>
    <s v="Moč pamčenja"/>
    <x v="8"/>
    <s v="12.11.17"/>
    <s v="01.12.17"/>
    <n v="20"/>
    <n v="1"/>
    <n v="79.5"/>
    <n v="15.9"/>
    <n v="63.6"/>
    <n v="79.5"/>
    <x v="2"/>
  </r>
  <r>
    <s v="      MB 6483"/>
    <s v="MB 6483"/>
    <s v="       300210"/>
    <s v="Razvijte svoju inteligenc"/>
    <x v="8"/>
    <s v="12.11.17"/>
    <s v="01.12.17"/>
    <n v="20"/>
    <n v="1"/>
    <n v="79.5"/>
    <n v="15.9"/>
    <n v="63.6"/>
    <n v="79.5"/>
    <x v="2"/>
  </r>
  <r>
    <s v="      MB 6484"/>
    <s v="MB 6484"/>
    <s v="       300125"/>
    <s v="Inovacijom do pobjede"/>
    <x v="8"/>
    <s v="12.11.17"/>
    <s v="01.12.17"/>
    <n v="20"/>
    <n v="1"/>
    <n v="126.8"/>
    <n v="25.36"/>
    <n v="101.44"/>
    <n v="126.8"/>
    <x v="2"/>
  </r>
  <r>
    <s v="      MB 6485"/>
    <s v="MB 6485"/>
    <s v="       300242"/>
    <s v="Steve Jobs-Tajne njegovih"/>
    <x v="8"/>
    <s v="12.11.17"/>
    <s v="01.12.17"/>
    <n v="20"/>
    <n v="1"/>
    <n v="82.2"/>
    <n v="16.440000000000001"/>
    <n v="65.760000000000005"/>
    <n v="82.2"/>
    <x v="2"/>
  </r>
  <r>
    <s v="      MB 6487"/>
    <s v="MB 6487"/>
    <s v="       300144"/>
    <s v="Magnetic Susceptibility A"/>
    <x v="8"/>
    <s v="08.11.17"/>
    <s v="01.12.17"/>
    <n v="20"/>
    <n v="1"/>
    <n v="539.56000000000006"/>
    <n v="107.91"/>
    <n v="431.65000000000003"/>
    <n v="539.56000000000006"/>
    <x v="2"/>
  </r>
  <r>
    <s v="      MB 6488"/>
    <s v="MB 6488"/>
    <s v="       300079"/>
    <s v="Geologic maps:a practical"/>
    <x v="8"/>
    <s v="08.11.17"/>
    <s v="01.12.17"/>
    <n v="20"/>
    <n v="1"/>
    <n v="237.33"/>
    <n v="47.47"/>
    <n v="189.86"/>
    <n v="237.33"/>
    <x v="2"/>
  </r>
  <r>
    <s v="      MB 6494"/>
    <s v="MB 6494"/>
    <s v="       300279"/>
    <s v="Vibrations from Blasting"/>
    <x v="8"/>
    <s v="11.12.17"/>
    <s v="01.01.18"/>
    <n v="20"/>
    <n v="1"/>
    <n v="320.47000000000003"/>
    <n v="64.09"/>
    <n v="256.38"/>
    <n v="320.47000000000003"/>
    <x v="2"/>
  </r>
  <r>
    <s v="      MB 6989"/>
    <s v="MB 6989"/>
    <s v="       300289"/>
    <s v="O NAČELIMA I POSTUPCIMA GRAĐ.KONSTR."/>
    <x v="8"/>
    <s v="28.10.20"/>
    <s v="01.11.20"/>
    <n v="20"/>
    <n v="2"/>
    <n v="420"/>
    <n v="14"/>
    <n v="406"/>
    <n v="420"/>
    <x v="2"/>
  </r>
  <r>
    <s v="      MB 7277"/>
    <s v="MB 7277"/>
    <s v="       300293"/>
    <s v="SUVREMENI MENADŽMENT"/>
    <x v="8"/>
    <s v="14.02.20"/>
    <s v="01.03.20"/>
    <n v="20"/>
    <n v="1"/>
    <n v="378"/>
    <n v="63"/>
    <n v="315"/>
    <n v="378"/>
    <x v="2"/>
  </r>
  <r>
    <s v="      MB 7278"/>
    <s v="MB 7278"/>
    <s v="       300294"/>
    <s v="TEMELJNI MENADŽMENT"/>
    <x v="8"/>
    <s v="14.02.20"/>
    <s v="01.03.20"/>
    <n v="20"/>
    <n v="1"/>
    <n v="378"/>
    <n v="63"/>
    <n v="315"/>
    <n v="378"/>
    <x v="2"/>
  </r>
  <r>
    <s v="      MB 7295"/>
    <s v="MB 7295"/>
    <s v="       300291"/>
    <s v="MENADŽMENT U TEORIJI I PRAKSI"/>
    <x v="8"/>
    <s v="27.02.20"/>
    <s v="01.03.20"/>
    <n v="20"/>
    <n v="1"/>
    <n v="252"/>
    <n v="42"/>
    <n v="210"/>
    <n v="252"/>
    <x v="2"/>
  </r>
  <r>
    <s v="      MB 7316"/>
    <s v="MB 7316"/>
    <s v="       300290"/>
    <s v="SCIENCE AND ENGINEERING FOR INDUSTRY"/>
    <x v="8"/>
    <s v="12.03.20"/>
    <s v="01.04.20"/>
    <m/>
    <n v="1"/>
    <n v="841.26"/>
    <n v="0"/>
    <n v="841.26"/>
    <n v="841.26"/>
    <x v="2"/>
  </r>
  <r>
    <s v="      MB 7317"/>
    <s v="MB 7317"/>
    <s v="       300290"/>
    <s v="SCIENCE AND ENGINEERING FOR INDUSTRY"/>
    <x v="8"/>
    <s v="12.03.20"/>
    <s v="01.04.20"/>
    <m/>
    <n v="1"/>
    <n v="841.26"/>
    <n v="0"/>
    <n v="841.26"/>
    <n v="841.26"/>
    <x v="2"/>
  </r>
  <r>
    <s v="      MB 7319"/>
    <s v="MB 7319"/>
    <s v="       300295"/>
    <s v="FUNDAMENTALS OF MANAGMANT"/>
    <x v="8"/>
    <s v="09.03.20"/>
    <s v="01.04.20"/>
    <n v="20"/>
    <n v="1"/>
    <n v="485"/>
    <n v="72.75"/>
    <n v="412.25"/>
    <n v="485"/>
    <x v="2"/>
  </r>
  <r>
    <s v="      MB 7367"/>
    <s v="MB 7367"/>
    <s v="       300297"/>
    <s v="ENVIRONMENTAL GEOLOGY - 11EDITION"/>
    <x v="8"/>
    <s v="03.11.20"/>
    <s v="01.12.20"/>
    <n v="20"/>
    <n v="1"/>
    <n v="489.51"/>
    <n v="8.16"/>
    <n v="481.35"/>
    <n v="489.51"/>
    <x v="2"/>
  </r>
  <r>
    <s v="      MB 7368"/>
    <s v="MB 7368"/>
    <s v="       300297"/>
    <s v="ENVIRONMENTAL GEOLOGY - 11EDITION"/>
    <x v="8"/>
    <s v="03.11.20"/>
    <s v="01.12.20"/>
    <n v="20"/>
    <n v="1"/>
    <n v="489.51"/>
    <n v="8.16"/>
    <n v="481.35"/>
    <n v="489.51"/>
    <x v="2"/>
  </r>
  <r>
    <s v="      MB 7369"/>
    <s v="MB 7369"/>
    <s v="       300297"/>
    <s v="ENVIRONMENTAL GEOLOGY - 11EDITION"/>
    <x v="8"/>
    <s v="03.11.20"/>
    <s v="01.12.20"/>
    <n v="20"/>
    <n v="1"/>
    <n v="489.51"/>
    <n v="8.16"/>
    <n v="481.35"/>
    <n v="489.51"/>
    <x v="2"/>
  </r>
  <r>
    <s v="      MB 7370"/>
    <s v="MB 7370"/>
    <s v="       300297"/>
    <s v="ENVIRONMENTAL GEOLOGY - 11EDITION"/>
    <x v="8"/>
    <s v="03.11.20"/>
    <s v="01.12.20"/>
    <n v="20"/>
    <n v="1"/>
    <n v="489.51"/>
    <n v="8.16"/>
    <n v="481.35"/>
    <n v="489.51"/>
    <x v="2"/>
  </r>
  <r>
    <s v="      MB 7371"/>
    <s v="MB 7371"/>
    <s v="       300297"/>
    <s v="ENVIRONMENTAL GEOLOGY - 11EDITION"/>
    <x v="8"/>
    <s v="03.11.20"/>
    <s v="01.12.20"/>
    <n v="20"/>
    <n v="1"/>
    <n v="489.51"/>
    <n v="8.16"/>
    <n v="481.35"/>
    <n v="489.51"/>
    <x v="2"/>
  </r>
  <r>
    <s v="      MB 7372"/>
    <s v="MB 7372"/>
    <s v="       300297"/>
    <s v="ENVIRONMENTAL GEOLOGY - 11EDITION"/>
    <x v="8"/>
    <s v="03.11.20"/>
    <s v="01.12.20"/>
    <n v="20"/>
    <n v="1"/>
    <n v="489.51"/>
    <n v="8.16"/>
    <n v="481.35"/>
    <n v="489.51"/>
    <x v="2"/>
  </r>
  <r>
    <s v="      MB 7387"/>
    <s v="MB 7387"/>
    <s v="       300296"/>
    <s v="PRINCIPLES OF MANAGMANT"/>
    <x v="8"/>
    <s v="09.03.20"/>
    <s v="01.04.20"/>
    <n v="20"/>
    <n v="1"/>
    <n v="260.82"/>
    <n v="39.119999999999997"/>
    <n v="221.70000000000002"/>
    <n v="260.82"/>
    <x v="2"/>
  </r>
  <r>
    <s v="    MB 4244/2"/>
    <s v="MB 4244/2"/>
    <s v="       300046"/>
    <s v="Ekonomika i okoliš **Eban"/>
    <x v="8"/>
    <s v="07.02.12"/>
    <s v="01.03.12"/>
    <n v="20"/>
    <n v="1"/>
    <n v="186"/>
    <n v="182.9"/>
    <n v="3.1"/>
    <n v="74.400000000000006"/>
    <x v="2"/>
  </r>
  <r>
    <s v="    MB 4244/3"/>
    <s v="MB 4244/3"/>
    <s v="       300046"/>
    <s v="Ekonomika i okoliš **Eban"/>
    <x v="8"/>
    <s v="03.02.12"/>
    <s v="01.03.12"/>
    <n v="20"/>
    <n v="1"/>
    <n v="276"/>
    <n v="271.39999999999998"/>
    <n v="4.6000000000000005"/>
    <n v="110.4"/>
    <x v="2"/>
  </r>
  <r>
    <s v="    MB 4287/2"/>
    <s v="MB 4287/2"/>
    <s v="       300131"/>
    <s v="Italian Wines and Geology"/>
    <x v="8"/>
    <s v="10.07.12"/>
    <s v="01.08.12"/>
    <n v="20"/>
    <n v="1"/>
    <n v="195"/>
    <n v="191.75"/>
    <n v="3.25"/>
    <n v="78"/>
    <x v="2"/>
  </r>
  <r>
    <s v="    MB 5204/1"/>
    <s v="MB 5204/1"/>
    <s v="       300249"/>
    <s v="Tajne diplomacije u Dubro"/>
    <x v="8"/>
    <s v="14.12.11"/>
    <s v="01.01.12"/>
    <n v="20"/>
    <n v="1"/>
    <n v="130"/>
    <n v="127.83"/>
    <n v="2.17"/>
    <n v="52"/>
    <x v="2"/>
  </r>
  <r>
    <s v="    MB 5205/1"/>
    <s v="MB 5205/1"/>
    <s v="       300283"/>
    <s v="Vodić kroz znanje o uprav"/>
    <x v="8"/>
    <s v="24.01.12"/>
    <s v="01.02.12"/>
    <n v="20"/>
    <n v="1"/>
    <n v="300"/>
    <n v="295"/>
    <n v="5"/>
    <n v="120"/>
    <x v="2"/>
  </r>
  <r>
    <s v="    MB 5205/2"/>
    <s v="MB 5205/2"/>
    <s v="       300283"/>
    <s v="Vodić kroz znanje o uprav"/>
    <x v="8"/>
    <s v="07.02.12"/>
    <s v="01.03.12"/>
    <n v="20"/>
    <n v="1"/>
    <n v="300"/>
    <n v="295"/>
    <n v="5"/>
    <n v="120"/>
    <x v="2"/>
  </r>
  <r>
    <s v="    MB 5205/3"/>
    <s v="MB 5205/3"/>
    <s v="       300283"/>
    <s v="Vodić kroz znanje o uprav"/>
    <x v="8"/>
    <s v="03.02.12"/>
    <s v="01.03.12"/>
    <n v="20"/>
    <n v="1"/>
    <n v="300"/>
    <n v="295"/>
    <n v="5"/>
    <n v="120"/>
    <x v="2"/>
  </r>
  <r>
    <s v="    MB 5206/1"/>
    <s v="MB 5206/1"/>
    <s v="       300069"/>
    <s v="Fizika budućnosti **M. Ka"/>
    <x v="8"/>
    <s v="24.01.12"/>
    <s v="01.02.12"/>
    <n v="20"/>
    <n v="1"/>
    <n v="262.5"/>
    <n v="258.13"/>
    <n v="4.37"/>
    <n v="105"/>
    <x v="2"/>
  </r>
  <r>
    <s v="    MB 5207/1"/>
    <s v="MB 5207/1"/>
    <s v="       300140"/>
    <s v="Leksikon Ruđera Boškovića"/>
    <x v="8"/>
    <s v="25.01.12"/>
    <s v="01.02.12"/>
    <n v="20"/>
    <n v="1"/>
    <n v="240"/>
    <n v="236"/>
    <n v="4"/>
    <n v="96"/>
    <x v="2"/>
  </r>
  <r>
    <s v="    MB 5208/1"/>
    <s v="MB 5208/1"/>
    <s v="       300071"/>
    <s v="Formule uspjeha za novo d"/>
    <x v="8"/>
    <s v="03.02.12"/>
    <s v="01.03.12"/>
    <n v="20"/>
    <n v="1"/>
    <n v="225"/>
    <n v="221.25"/>
    <n v="3.75"/>
    <n v="90"/>
    <x v="2"/>
  </r>
  <r>
    <s v="    MB 5210/1"/>
    <s v="MB 5210/1"/>
    <s v="       300264"/>
    <s v="Učinkoviti odnosi s javno"/>
    <x v="8"/>
    <s v="28.02.12"/>
    <s v="01.03.12"/>
    <n v="20"/>
    <n v="1"/>
    <n v="270"/>
    <n v="265.5"/>
    <n v="4.5"/>
    <n v="108"/>
    <x v="2"/>
  </r>
  <r>
    <s v="    MB 5211/1"/>
    <s v="MB 5211/1"/>
    <s v="       300197"/>
    <s v="Poduzetništvo *Hisrich,Pe"/>
    <x v="8"/>
    <s v="28.02.12"/>
    <s v="01.03.12"/>
    <n v="20"/>
    <n v="1"/>
    <n v="318"/>
    <n v="312.7"/>
    <n v="5.3"/>
    <n v="127.2"/>
    <x v="2"/>
  </r>
  <r>
    <s v="    MB 5212/1"/>
    <s v="MB 5212/1"/>
    <s v="       300080"/>
    <s v="Geological Engineering"/>
    <x v="8"/>
    <s v="13.01.12"/>
    <s v="01.02.12"/>
    <n v="20"/>
    <n v="1"/>
    <n v="554.62"/>
    <n v="545.36"/>
    <n v="9.26"/>
    <n v="221.84800000000001"/>
    <x v="2"/>
  </r>
  <r>
    <s v="    MB 5228/1"/>
    <s v="MB 5228/1"/>
    <s v="       300268"/>
    <s v="Univerzalna decimalna kla"/>
    <x v="8"/>
    <s v="07.03.12"/>
    <s v="01.04.12"/>
    <n v="20"/>
    <n v="1"/>
    <n v="290"/>
    <n v="285.17"/>
    <n v="4.83"/>
    <n v="116"/>
    <x v="2"/>
  </r>
  <r>
    <s v="    MB 5229/1"/>
    <s v="MB 5229/1"/>
    <s v="       300267"/>
    <s v="Understanding vineyard so"/>
    <x v="8"/>
    <s v="26.04.12"/>
    <s v="01.05.12"/>
    <n v="20"/>
    <n v="1"/>
    <n v="290"/>
    <n v="285.17"/>
    <n v="4.83"/>
    <n v="116"/>
    <x v="2"/>
  </r>
  <r>
    <s v="    MB 5230/1"/>
    <s v="MB 5230/1"/>
    <s v="       300099"/>
    <s v="Great wine terroirs **Fan"/>
    <x v="8"/>
    <s v="26.04.12"/>
    <s v="01.05.12"/>
    <n v="20"/>
    <n v="1"/>
    <n v="350"/>
    <n v="344.17"/>
    <n v="5.83"/>
    <n v="140"/>
    <x v="2"/>
  </r>
  <r>
    <s v="    MB 5231/1"/>
    <s v="MB 5231/1"/>
    <s v="       300260"/>
    <s v="Theory of orbital mottion"/>
    <x v="8"/>
    <s v="18.05.12"/>
    <s v="01.06.12"/>
    <n v="20"/>
    <n v="1"/>
    <n v="164.42000000000002"/>
    <n v="161.66"/>
    <n v="2.7600000000000002"/>
    <n v="65.768000000000015"/>
    <x v="2"/>
  </r>
  <r>
    <s v="    MB 5232/1"/>
    <s v="MB 5232/1"/>
    <s v="       300240"/>
    <s v="Stardus from meteorites:"/>
    <x v="8"/>
    <s v="18.05.12"/>
    <s v="01.06.12"/>
    <n v="20"/>
    <n v="1"/>
    <n v="269.91000000000003"/>
    <n v="265.39999999999998"/>
    <n v="4.51"/>
    <n v="107.96400000000001"/>
    <x v="2"/>
  </r>
  <r>
    <s v="    MB 5233/1"/>
    <s v="MB 5233/1"/>
    <s v="       300192"/>
    <s v="Overviews of recent rease"/>
    <x v="8"/>
    <s v="18.05.12"/>
    <s v="01.06.12"/>
    <n v="20"/>
    <n v="1"/>
    <n v="595.54"/>
    <n v="585.62"/>
    <n v="9.92"/>
    <n v="238.21600000000001"/>
    <x v="2"/>
  </r>
  <r>
    <s v="    MB 5234/1"/>
    <s v="MB 5234/1"/>
    <s v="       300129"/>
    <s v="Iron dominated electromag"/>
    <x v="8"/>
    <s v="18.05.12"/>
    <s v="01.06.12"/>
    <n v="20"/>
    <n v="1"/>
    <n v="269.91000000000003"/>
    <n v="265.39999999999998"/>
    <n v="4.51"/>
    <n v="107.96400000000001"/>
    <x v="2"/>
  </r>
  <r>
    <s v="    MB 5235/1"/>
    <s v="MB 5235/1"/>
    <s v="       300034"/>
    <s v="Condensed matter physics"/>
    <x v="8"/>
    <s v="18.05.12"/>
    <s v="01.06.12"/>
    <n v="20"/>
    <n v="1"/>
    <n v="457.95"/>
    <n v="450.32"/>
    <n v="7.63"/>
    <n v="183.18"/>
    <x v="2"/>
  </r>
  <r>
    <s v="    MB 5236/1"/>
    <s v="MB 5236/1"/>
    <s v="       300027"/>
    <s v="Classical theory of elect"/>
    <x v="8"/>
    <s v="18.05.12"/>
    <s v="01.06.12"/>
    <n v="20"/>
    <n v="1"/>
    <n v="334.12"/>
    <n v="328.54"/>
    <n v="5.58"/>
    <n v="133.648"/>
    <x v="2"/>
  </r>
  <r>
    <s v="    MB 5237/1"/>
    <s v="MB 5237/1"/>
    <s v="       300008"/>
    <s v="Algorithams:Desing techni"/>
    <x v="8"/>
    <s v="18.05.12"/>
    <s v="01.06.12"/>
    <n v="20"/>
    <n v="1"/>
    <n v="457.95"/>
    <n v="450.32"/>
    <n v="7.63"/>
    <n v="183.18"/>
    <x v="2"/>
  </r>
  <r>
    <s v="    MB 5238/1"/>
    <s v="MB 5238/1"/>
    <s v="       300114"/>
    <s v="High-speed optical transc"/>
    <x v="8"/>
    <s v="18.05.12"/>
    <s v="01.06.12"/>
    <n v="20"/>
    <n v="1"/>
    <n v="421.26"/>
    <n v="414.23"/>
    <n v="7.03"/>
    <n v="168.50400000000002"/>
    <x v="2"/>
  </r>
  <r>
    <s v="    MB 5239/1"/>
    <s v="MB 5239/1"/>
    <s v="       300066"/>
    <s v="Finite element methods fo"/>
    <x v="8"/>
    <s v="18.05.12"/>
    <s v="01.06.12"/>
    <n v="20"/>
    <n v="1"/>
    <n v="104.8"/>
    <n v="103.05"/>
    <n v="1.75"/>
    <n v="41.92"/>
    <x v="2"/>
  </r>
  <r>
    <s v="    MB 5240/1"/>
    <s v="MB 5240/1"/>
    <s v="       300135"/>
    <s v="Korozija i zaštita materi"/>
    <x v="8"/>
    <s v="19.04.12"/>
    <s v="01.05.12"/>
    <n v="20"/>
    <n v="1"/>
    <n v="188.02"/>
    <n v="184.87"/>
    <n v="3.15"/>
    <n v="75.208000000000013"/>
    <x v="2"/>
  </r>
  <r>
    <s v="    MB 5241/1"/>
    <s v="MB 5241/1"/>
    <s v="       300100"/>
    <s v="Green corrosion inhibitor"/>
    <x v="8"/>
    <s v="04.06.12"/>
    <s v="01.07.12"/>
    <n v="20"/>
    <n v="1"/>
    <n v="670"/>
    <n v="658.83"/>
    <n v="11.17"/>
    <n v="268"/>
    <x v="2"/>
  </r>
  <r>
    <s v="    MB 5243/1"/>
    <s v="MB 5243/1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 MB 5243/2"/>
    <s v="MB 5243/2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 MB 5243/3"/>
    <s v="MB 5243/3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 MB 5243/4"/>
    <s v="MB 5243/4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 MB 5243/5"/>
    <s v="MB 5243/5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 MB 5243/6"/>
    <s v="MB 5243/6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 MB 5243/7"/>
    <s v="MB 5243/7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 MB 5243/8"/>
    <s v="MB 5243/8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 MB 5243/9"/>
    <s v="MB 5243/9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 MB 5244/1"/>
    <s v="MB 5244/1"/>
    <s v="       300223"/>
    <s v="Salt Tectonics,Sediments"/>
    <x v="8"/>
    <s v="06.06.12"/>
    <s v="01.07.12"/>
    <n v="20"/>
    <n v="1"/>
    <n v="1425"/>
    <n v="1401.25"/>
    <n v="23.75"/>
    <n v="570"/>
    <x v="2"/>
  </r>
  <r>
    <s v="    MB 5245/1"/>
    <s v="MB 5245/1"/>
    <s v="       300083"/>
    <s v="Geology of the Earthquake"/>
    <x v="8"/>
    <s v="06.06.12"/>
    <s v="01.07.12"/>
    <n v="20"/>
    <n v="1"/>
    <n v="1330"/>
    <n v="1307.83"/>
    <n v="22.17"/>
    <n v="532"/>
    <x v="2"/>
  </r>
  <r>
    <s v="    MB 5246/1"/>
    <s v="MB 5246/1"/>
    <s v="       300104"/>
    <s v="Growth and Collapse of th"/>
    <x v="8"/>
    <s v="06.06.12"/>
    <s v="01.07.12"/>
    <n v="20"/>
    <n v="1"/>
    <n v="1045"/>
    <n v="1027.58"/>
    <n v="17.420000000000002"/>
    <n v="418"/>
    <x v="2"/>
  </r>
  <r>
    <s v="    MB 5247/1"/>
    <s v="MB 5247/1"/>
    <s v="       300133"/>
    <s v="Kinematic Evolution and S"/>
    <x v="8"/>
    <s v="06.06.12"/>
    <s v="01.07.12"/>
    <n v="20"/>
    <n v="1"/>
    <n v="1045"/>
    <n v="1027.58"/>
    <n v="17.420000000000002"/>
    <n v="418"/>
    <x v="2"/>
  </r>
  <r>
    <s v="    MB 5248/1"/>
    <s v="MB 5248/1"/>
    <s v="       300120"/>
    <s v="Hydrocarbons in Contracti"/>
    <x v="8"/>
    <s v="06.06.12"/>
    <s v="01.07.12"/>
    <n v="20"/>
    <n v="1"/>
    <n v="902.5"/>
    <n v="887.46"/>
    <n v="15.040000000000001"/>
    <n v="361"/>
    <x v="2"/>
  </r>
  <r>
    <s v="    MB 5249/1"/>
    <s v="MB 5249/1"/>
    <s v="       300115"/>
    <s v="High Geologic Slip Rates"/>
    <x v="8"/>
    <s v="06.06.12"/>
    <s v="01.07.12"/>
    <n v="20"/>
    <n v="1"/>
    <n v="380"/>
    <n v="373.67"/>
    <n v="6.33"/>
    <n v="152"/>
    <x v="2"/>
  </r>
  <r>
    <s v="    MB 5250/1"/>
    <s v="MB 5250/1"/>
    <s v="       300216"/>
    <s v="Remediation Technologies"/>
    <x v="8"/>
    <s v="31.07.12"/>
    <s v="01.08.12"/>
    <n v="20"/>
    <n v="1"/>
    <n v="1150"/>
    <n v="1130.83"/>
    <n v="19.170000000000002"/>
    <n v="460"/>
    <x v="2"/>
  </r>
  <r>
    <s v="    MB 5251/1"/>
    <s v="MB 5251/1"/>
    <s v="       300041"/>
    <s v="E-učenje"/>
    <x v="8"/>
    <s v="30.05.12"/>
    <s v="01.06.12"/>
    <n v="20"/>
    <n v="1"/>
    <n v="96"/>
    <n v="94.4"/>
    <n v="1.6"/>
    <n v="38.400000000000006"/>
    <x v="2"/>
  </r>
  <r>
    <s v="    MB 5253/1"/>
    <s v="MB 5253/1"/>
    <s v="       300175"/>
    <s v="Njemačko hrvatski elektro"/>
    <x v="8"/>
    <s v="27.09.12"/>
    <s v="01.10.12"/>
    <n v="20"/>
    <n v="1"/>
    <n v="450"/>
    <n v="442.5"/>
    <n v="7.5"/>
    <n v="180"/>
    <x v="2"/>
  </r>
  <r>
    <s v="    MB 5254/1"/>
    <s v="MB 5254/1"/>
    <s v="       300173"/>
    <s v="Nauka o toplini **Bošnjak"/>
    <x v="8"/>
    <s v="19.11.12"/>
    <s v="01.12.12"/>
    <n v="20"/>
    <n v="1"/>
    <n v="285"/>
    <n v="280.25"/>
    <n v="4.75"/>
    <n v="114"/>
    <x v="2"/>
  </r>
  <r>
    <s v="    MB 5254/2"/>
    <s v="MB 5254/2"/>
    <s v="       300173"/>
    <s v="Nauka o toplini **Bošnjak"/>
    <x v="8"/>
    <s v="19.11.12"/>
    <s v="01.12.12"/>
    <n v="20"/>
    <n v="1"/>
    <n v="285"/>
    <n v="280.25"/>
    <n v="4.75"/>
    <n v="114"/>
    <x v="2"/>
  </r>
  <r>
    <s v="    MB 5254/3"/>
    <s v="MB 5254/3"/>
    <s v="       300173"/>
    <s v="Nauka o toplini **Bošnjak"/>
    <x v="8"/>
    <s v="19.11.12"/>
    <s v="01.12.12"/>
    <n v="20"/>
    <n v="1"/>
    <n v="285"/>
    <n v="280.25"/>
    <n v="4.75"/>
    <n v="114"/>
    <x v="2"/>
  </r>
  <r>
    <s v="    MB 5254/4"/>
    <s v="MB 5254/4"/>
    <s v="       300173"/>
    <s v="Nauka o toplini **Bošnjak"/>
    <x v="8"/>
    <s v="19.11.12"/>
    <s v="01.12.12"/>
    <n v="20"/>
    <n v="1"/>
    <n v="285"/>
    <n v="280.25"/>
    <n v="4.75"/>
    <n v="114"/>
    <x v="2"/>
  </r>
  <r>
    <s v="    MB 5254/5"/>
    <s v="MB 5254/5"/>
    <s v="       300173"/>
    <s v="Nauka o toplini **Bošnjak"/>
    <x v="8"/>
    <s v="19.11.12"/>
    <s v="01.12.12"/>
    <n v="20"/>
    <n v="1"/>
    <n v="285"/>
    <n v="280.25"/>
    <n v="4.75"/>
    <n v="114"/>
    <x v="2"/>
  </r>
  <r>
    <s v="    MB 5254/6"/>
    <s v="MB 5254/6"/>
    <s v="       300173"/>
    <s v="Nauka o toplini **Bošnjak"/>
    <x v="8"/>
    <s v="19.11.12"/>
    <s v="01.12.12"/>
    <n v="20"/>
    <n v="1"/>
    <n v="285"/>
    <n v="280.25"/>
    <n v="4.75"/>
    <n v="114"/>
    <x v="2"/>
  </r>
  <r>
    <s v="    MB 5254/7"/>
    <s v="MB 5254/7"/>
    <s v="       300173"/>
    <s v="Nauka o toplini **Bošnjak"/>
    <x v="8"/>
    <s v="19.11.12"/>
    <s v="01.12.12"/>
    <n v="20"/>
    <n v="1"/>
    <n v="285"/>
    <n v="280.25"/>
    <n v="4.75"/>
    <n v="114"/>
    <x v="2"/>
  </r>
  <r>
    <s v="    MB 5254/8"/>
    <s v="MB 5254/8"/>
    <s v="       300173"/>
    <s v="Nauka o toplini **Bošnjak"/>
    <x v="8"/>
    <s v="19.11.12"/>
    <s v="01.12.12"/>
    <n v="20"/>
    <n v="1"/>
    <n v="285"/>
    <n v="280.25"/>
    <n v="4.75"/>
    <n v="114"/>
    <x v="2"/>
  </r>
  <r>
    <s v="    MB 5254/9"/>
    <s v="MB 5254/9"/>
    <s v="       300173"/>
    <s v="Nauka o toplini **Bošnjak"/>
    <x v="8"/>
    <s v="19.11.12"/>
    <s v="01.12.12"/>
    <n v="20"/>
    <n v="1"/>
    <n v="285"/>
    <n v="280.25"/>
    <n v="4.75"/>
    <n v="114"/>
    <x v="2"/>
  </r>
  <r>
    <s v="    MB 5255/1"/>
    <s v="MB 5255/1"/>
    <s v="       300021"/>
    <s v="Basic Geological Mapping"/>
    <x v="8"/>
    <s v="04.10.12"/>
    <s v="01.11.12"/>
    <n v="20"/>
    <n v="1"/>
    <n v="265.26"/>
    <n v="260.83"/>
    <n v="4.43"/>
    <n v="106.104"/>
    <x v="2"/>
  </r>
  <r>
    <s v="    MB 5257/1"/>
    <s v="MB 5257/1"/>
    <s v="       300254"/>
    <s v="The illustrared dictionar"/>
    <x v="8"/>
    <s v="27.11.12"/>
    <s v="01.12.12"/>
    <n v="20"/>
    <n v="1"/>
    <n v="350"/>
    <n v="344.17"/>
    <n v="5.83"/>
    <n v="140"/>
    <x v="2"/>
  </r>
  <r>
    <s v="    MB 5258/1"/>
    <s v="MB 5258/1"/>
    <s v="       300091"/>
    <s v="Geotechnical Engineering:"/>
    <x v="8"/>
    <s v="27.11.12"/>
    <s v="01.12.12"/>
    <n v="20"/>
    <n v="1"/>
    <n v="531"/>
    <n v="522.15"/>
    <n v="8.85"/>
    <n v="212.4"/>
    <x v="2"/>
  </r>
  <r>
    <s v="    MB 5259/1"/>
    <s v="MB 5259/1"/>
    <s v="       300148"/>
    <s v="Materials for Civil and C"/>
    <x v="8"/>
    <s v="27.11.12"/>
    <s v="01.12.12"/>
    <n v="20"/>
    <n v="1"/>
    <n v="738"/>
    <n v="725.7"/>
    <n v="12.3"/>
    <n v="295.2"/>
    <x v="2"/>
  </r>
  <r>
    <s v="    MB 5260/1"/>
    <s v="MB 5260/1"/>
    <s v="       300151"/>
    <s v="Mechanisc of Earthquakes"/>
    <x v="8"/>
    <s v="27.11.12"/>
    <s v="01.12.12"/>
    <n v="20"/>
    <n v="1"/>
    <n v="432"/>
    <n v="424.8"/>
    <n v="7.2"/>
    <n v="172.8"/>
    <x v="2"/>
  </r>
  <r>
    <s v="    MB 5263/1"/>
    <s v="MB 5263/1"/>
    <s v="       300220"/>
    <s v="Riparian zone hydrology a"/>
    <x v="8"/>
    <s v="17.12.12"/>
    <s v="01.01.13"/>
    <n v="20"/>
    <n v="1"/>
    <n v="890"/>
    <n v="519.16999999999996"/>
    <n v="370.83"/>
    <n v="890"/>
    <x v="2"/>
  </r>
  <r>
    <s v="    MB 5282/1"/>
    <s v="MB 5282/1"/>
    <s v="       300172"/>
    <s v="Nature and origin of gran"/>
    <x v="8"/>
    <s v="28.02.14"/>
    <s v="01.03.14"/>
    <n v="20"/>
    <n v="1"/>
    <n v="1340"/>
    <n v="1317.67"/>
    <n v="22.330000000000002"/>
    <n v="536"/>
    <x v="2"/>
  </r>
  <r>
    <s v="   MB 5243/10"/>
    <s v="MB 5243/10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MB 5243/11"/>
    <s v="MB 5243/11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MB 5243/12"/>
    <s v="MB 5243/12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MB 5243/13"/>
    <s v="MB 5243/13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MB 5243/14"/>
    <s v="MB 5243/14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MB 5243/15"/>
    <s v="MB 5243/15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MB 5243/16"/>
    <s v="MB 5243/16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MB 5243/17"/>
    <s v="MB 5243/17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MB 5243/18"/>
    <s v="MB 5243/18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MB 5243/19"/>
    <s v="MB 5243/19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MB 5243/20"/>
    <s v="MB 5243/20"/>
    <s v="       300188"/>
    <s v="Osnove statistike **Pfaff"/>
    <x v="8"/>
    <s v="26.06.12"/>
    <s v="01.07.12"/>
    <n v="20"/>
    <n v="1"/>
    <n v="68"/>
    <n v="66.87"/>
    <n v="1.1300000000000001"/>
    <n v="27.200000000000003"/>
    <x v="2"/>
  </r>
  <r>
    <s v="   MB 5254/10"/>
    <s v="MB 5254/10"/>
    <s v="       300173"/>
    <s v="Nauka o toplini **Bošnjak"/>
    <x v="8"/>
    <s v="19.11.12"/>
    <s v="01.12.12"/>
    <n v="20"/>
    <n v="1"/>
    <n v="285"/>
    <n v="280.25"/>
    <n v="4.75"/>
    <n v="114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compact="0" compactData="0" multipleFieldFilters="0">
  <location ref="A3:D17" firstHeaderRow="0" firstDataRow="1" firstDataCol="2"/>
  <pivotFields count="14">
    <pivotField compact="0" outline="0" showAll="0"/>
    <pivotField compact="0" outline="0" showAll="0"/>
    <pivotField compact="0" outline="0" showAll="0"/>
    <pivotField compact="0" outline="0" showAll="0"/>
    <pivotField axis="axisRow" compact="0" outline="0" multipleItemSelectionAllowed="1" showAll="0">
      <items count="11">
        <item x="2"/>
        <item x="8"/>
        <item h="1" x="5"/>
        <item x="0"/>
        <item h="1" x="3"/>
        <item x="4"/>
        <item x="1"/>
        <item x="7"/>
        <item x="6"/>
        <item m="1" x="9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numFmtId="4" outline="0" showAll="0"/>
    <pivotField compact="0" numFmtId="4" outline="0" showAll="0"/>
    <pivotField compact="0" numFmtId="4" outline="0" showAll="0"/>
    <pivotField dataField="1" compact="0" numFmtId="4" outline="0" showAll="0"/>
    <pivotField axis="axisRow" compact="0" outline="0" showAll="0">
      <items count="4">
        <item x="1"/>
        <item x="0"/>
        <item x="2"/>
        <item t="default"/>
      </items>
    </pivotField>
  </pivotFields>
  <rowFields count="2">
    <field x="13"/>
    <field x="4"/>
  </rowFields>
  <rowItems count="14">
    <i>
      <x/>
      <x/>
    </i>
    <i r="1">
      <x v="3"/>
    </i>
    <i r="1">
      <x v="5"/>
    </i>
    <i r="1">
      <x v="6"/>
    </i>
    <i r="1">
      <x v="7"/>
    </i>
    <i t="default">
      <x/>
    </i>
    <i>
      <x v="1"/>
      <x/>
    </i>
    <i r="1">
      <x v="3"/>
    </i>
    <i r="1">
      <x v="6"/>
    </i>
    <i t="default">
      <x v="1"/>
    </i>
    <i>
      <x v="2"/>
      <x v="1"/>
    </i>
    <i r="1">
      <x v="8"/>
    </i>
    <i t="default"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NABAVNA" fld="9" baseField="0" baseItem="0"/>
    <dataField name="Sum of STVARNA UPORABNA" fld="12" baseField="0" baseItem="0"/>
  </dataFields>
  <formats count="4">
    <format dxfId="3">
      <pivotArea outline="0" collapsedLevelsAreSubtotals="1" fieldPosition="0"/>
    </format>
    <format dxfId="2">
      <pivotArea outline="0" fieldPosition="0">
        <references count="2">
          <reference field="4294967294" count="1" selected="0">
            <x v="1"/>
          </reference>
          <reference field="13" count="1" selected="0" defaultSubtotal="1">
            <x v="1"/>
          </reference>
        </references>
      </pivotArea>
    </format>
    <format dxfId="1">
      <pivotArea outline="0" fieldPosition="0">
        <references count="2">
          <reference field="4294967294" count="1" selected="0">
            <x v="0"/>
          </reference>
          <reference field="13" count="1" selected="0" defaultSubtotal="1">
            <x v="0"/>
          </reference>
        </references>
      </pivotArea>
    </format>
    <format dxfId="0">
      <pivotArea outline="0" fieldPosition="0">
        <references count="2">
          <reference field="4294967294" count="1" selected="0">
            <x v="0"/>
          </reference>
          <reference field="13" count="1" selected="0" defaultSubtotal="1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showGridLines="0" workbookViewId="0">
      <selection activeCell="B33" sqref="B33"/>
    </sheetView>
  </sheetViews>
  <sheetFormatPr defaultColWidth="9.140625" defaultRowHeight="12.75" x14ac:dyDescent="0.2"/>
  <cols>
    <col min="1" max="1" width="16.7109375" style="21" customWidth="1"/>
    <col min="2" max="2" width="42.42578125" style="21" customWidth="1"/>
    <col min="3" max="4" width="32" style="21" customWidth="1"/>
    <col min="5" max="16384" width="9.140625" style="21"/>
  </cols>
  <sheetData>
    <row r="1" spans="1:4" ht="15.75" x14ac:dyDescent="0.2">
      <c r="A1" s="169" t="s">
        <v>116</v>
      </c>
    </row>
    <row r="3" spans="1:4" ht="13.5" thickBot="1" x14ac:dyDescent="0.25"/>
    <row r="4" spans="1:4" ht="34.5" customHeight="1" thickBot="1" x14ac:dyDescent="0.25">
      <c r="A4" s="184" t="s">
        <v>117</v>
      </c>
      <c r="B4" s="185"/>
      <c r="C4" s="170" t="s">
        <v>118</v>
      </c>
      <c r="D4" s="170" t="s">
        <v>119</v>
      </c>
    </row>
    <row r="5" spans="1:4" s="39" customFormat="1" ht="34.5" customHeight="1" x14ac:dyDescent="0.2">
      <c r="A5" s="171" t="s">
        <v>120</v>
      </c>
      <c r="B5" s="172" t="s">
        <v>121</v>
      </c>
      <c r="C5" s="173">
        <f>[1]troskovnik_imovina!H24</f>
        <v>0</v>
      </c>
      <c r="D5" s="173">
        <f>ROUND(C5*1,2)</f>
        <v>0</v>
      </c>
    </row>
    <row r="6" spans="1:4" s="39" customFormat="1" ht="34.5" customHeight="1" x14ac:dyDescent="0.2">
      <c r="A6" s="174" t="s">
        <v>122</v>
      </c>
      <c r="B6" s="175" t="s">
        <v>123</v>
      </c>
      <c r="C6" s="176">
        <f>[1]troskovnik_odgovornost!F31+[1]troskovnik_odgovornost!F26+[1]troskovnik_odgovornost!F22</f>
        <v>0</v>
      </c>
      <c r="D6" s="176">
        <f>ROUND(C6*1,2)</f>
        <v>0</v>
      </c>
    </row>
    <row r="7" spans="1:4" s="39" customFormat="1" ht="34.5" customHeight="1" x14ac:dyDescent="0.2">
      <c r="A7" s="174" t="s">
        <v>124</v>
      </c>
      <c r="B7" s="175" t="s">
        <v>125</v>
      </c>
      <c r="C7" s="176">
        <f>[1]troskovnik_nezgoda!H10</f>
        <v>0</v>
      </c>
      <c r="D7" s="176">
        <f>ROUND(C7*1,2)</f>
        <v>0</v>
      </c>
    </row>
    <row r="8" spans="1:4" s="39" customFormat="1" ht="34.5" customHeight="1" thickBot="1" x14ac:dyDescent="0.25">
      <c r="A8" s="177" t="s">
        <v>126</v>
      </c>
      <c r="B8" s="178" t="s">
        <v>127</v>
      </c>
      <c r="C8" s="179">
        <f>'[1]troskovnik_D&amp;O'!D13</f>
        <v>0</v>
      </c>
      <c r="D8" s="179">
        <f>ROUND(C8*1,2)</f>
        <v>0</v>
      </c>
    </row>
    <row r="9" spans="1:4" ht="21" customHeight="1" thickBot="1" x14ac:dyDescent="0.25">
      <c r="D9" s="21" t="s">
        <v>128</v>
      </c>
    </row>
    <row r="10" spans="1:4" ht="34.5" customHeight="1" thickBot="1" x14ac:dyDescent="0.25">
      <c r="A10" s="180"/>
      <c r="B10" s="186" t="s">
        <v>129</v>
      </c>
      <c r="C10" s="186"/>
      <c r="D10" s="181">
        <f>SUM(D5:D9)</f>
        <v>0</v>
      </c>
    </row>
    <row r="18" spans="1:4" x14ac:dyDescent="0.2">
      <c r="A18" s="182"/>
      <c r="B18" s="182"/>
      <c r="C18" s="183"/>
      <c r="D18" s="182"/>
    </row>
    <row r="19" spans="1:4" x14ac:dyDescent="0.2">
      <c r="A19" s="182"/>
      <c r="B19" s="182"/>
      <c r="C19" s="183"/>
      <c r="D19" s="182"/>
    </row>
    <row r="24" spans="1:4" ht="101.45" customHeight="1" x14ac:dyDescent="0.2"/>
  </sheetData>
  <mergeCells count="2">
    <mergeCell ref="A4:B4"/>
    <mergeCell ref="B10:C10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Footer>&amp;L&amp;F&amp;C&amp;P&amp;R&amp;A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topLeftCell="A10" zoomScaleNormal="100" workbookViewId="0">
      <selection activeCell="G27" sqref="G27"/>
    </sheetView>
  </sheetViews>
  <sheetFormatPr defaultRowHeight="12.75" x14ac:dyDescent="0.2"/>
  <cols>
    <col min="1" max="1" width="5.140625" style="21" customWidth="1"/>
    <col min="2" max="2" width="98" style="21" customWidth="1"/>
    <col min="3" max="4" width="16.7109375" style="21" customWidth="1"/>
    <col min="5" max="5" width="19.42578125" style="21" customWidth="1"/>
    <col min="6" max="6" width="11.85546875" style="21" customWidth="1"/>
    <col min="7" max="7" width="12.5703125" style="21" customWidth="1"/>
    <col min="8" max="8" width="16.140625" style="21" customWidth="1"/>
    <col min="9" max="9" width="3.85546875" style="21" customWidth="1"/>
    <col min="10" max="10" width="63.7109375" style="21" customWidth="1"/>
    <col min="11" max="236" width="9.140625" style="21"/>
    <col min="237" max="237" width="5.140625" style="21" customWidth="1"/>
    <col min="238" max="238" width="38.42578125" style="21" customWidth="1"/>
    <col min="239" max="240" width="16.7109375" style="21" customWidth="1"/>
    <col min="241" max="241" width="13.42578125" style="21" customWidth="1"/>
    <col min="242" max="242" width="15.7109375" style="21" customWidth="1"/>
    <col min="243" max="243" width="13.7109375" style="21" customWidth="1"/>
    <col min="244" max="244" width="15.28515625" style="21" customWidth="1"/>
    <col min="245" max="492" width="9.140625" style="21"/>
    <col min="493" max="493" width="5.140625" style="21" customWidth="1"/>
    <col min="494" max="494" width="38.42578125" style="21" customWidth="1"/>
    <col min="495" max="496" width="16.7109375" style="21" customWidth="1"/>
    <col min="497" max="497" width="13.42578125" style="21" customWidth="1"/>
    <col min="498" max="498" width="15.7109375" style="21" customWidth="1"/>
    <col min="499" max="499" width="13.7109375" style="21" customWidth="1"/>
    <col min="500" max="500" width="15.28515625" style="21" customWidth="1"/>
    <col min="501" max="748" width="9.140625" style="21"/>
    <col min="749" max="749" width="5.140625" style="21" customWidth="1"/>
    <col min="750" max="750" width="38.42578125" style="21" customWidth="1"/>
    <col min="751" max="752" width="16.7109375" style="21" customWidth="1"/>
    <col min="753" max="753" width="13.42578125" style="21" customWidth="1"/>
    <col min="754" max="754" width="15.7109375" style="21" customWidth="1"/>
    <col min="755" max="755" width="13.7109375" style="21" customWidth="1"/>
    <col min="756" max="756" width="15.28515625" style="21" customWidth="1"/>
    <col min="757" max="1004" width="9.140625" style="21"/>
    <col min="1005" max="1005" width="5.140625" style="21" customWidth="1"/>
    <col min="1006" max="1006" width="38.42578125" style="21" customWidth="1"/>
    <col min="1007" max="1008" width="16.7109375" style="21" customWidth="1"/>
    <col min="1009" max="1009" width="13.42578125" style="21" customWidth="1"/>
    <col min="1010" max="1010" width="15.7109375" style="21" customWidth="1"/>
    <col min="1011" max="1011" width="13.7109375" style="21" customWidth="1"/>
    <col min="1012" max="1012" width="15.28515625" style="21" customWidth="1"/>
    <col min="1013" max="1260" width="9.140625" style="21"/>
    <col min="1261" max="1261" width="5.140625" style="21" customWidth="1"/>
    <col min="1262" max="1262" width="38.42578125" style="21" customWidth="1"/>
    <col min="1263" max="1264" width="16.7109375" style="21" customWidth="1"/>
    <col min="1265" max="1265" width="13.42578125" style="21" customWidth="1"/>
    <col min="1266" max="1266" width="15.7109375" style="21" customWidth="1"/>
    <col min="1267" max="1267" width="13.7109375" style="21" customWidth="1"/>
    <col min="1268" max="1268" width="15.28515625" style="21" customWidth="1"/>
    <col min="1269" max="1516" width="9.140625" style="21"/>
    <col min="1517" max="1517" width="5.140625" style="21" customWidth="1"/>
    <col min="1518" max="1518" width="38.42578125" style="21" customWidth="1"/>
    <col min="1519" max="1520" width="16.7109375" style="21" customWidth="1"/>
    <col min="1521" max="1521" width="13.42578125" style="21" customWidth="1"/>
    <col min="1522" max="1522" width="15.7109375" style="21" customWidth="1"/>
    <col min="1523" max="1523" width="13.7109375" style="21" customWidth="1"/>
    <col min="1524" max="1524" width="15.28515625" style="21" customWidth="1"/>
    <col min="1525" max="1772" width="9.140625" style="21"/>
    <col min="1773" max="1773" width="5.140625" style="21" customWidth="1"/>
    <col min="1774" max="1774" width="38.42578125" style="21" customWidth="1"/>
    <col min="1775" max="1776" width="16.7109375" style="21" customWidth="1"/>
    <col min="1777" max="1777" width="13.42578125" style="21" customWidth="1"/>
    <col min="1778" max="1778" width="15.7109375" style="21" customWidth="1"/>
    <col min="1779" max="1779" width="13.7109375" style="21" customWidth="1"/>
    <col min="1780" max="1780" width="15.28515625" style="21" customWidth="1"/>
    <col min="1781" max="2028" width="9.140625" style="21"/>
    <col min="2029" max="2029" width="5.140625" style="21" customWidth="1"/>
    <col min="2030" max="2030" width="38.42578125" style="21" customWidth="1"/>
    <col min="2031" max="2032" width="16.7109375" style="21" customWidth="1"/>
    <col min="2033" max="2033" width="13.42578125" style="21" customWidth="1"/>
    <col min="2034" max="2034" width="15.7109375" style="21" customWidth="1"/>
    <col min="2035" max="2035" width="13.7109375" style="21" customWidth="1"/>
    <col min="2036" max="2036" width="15.28515625" style="21" customWidth="1"/>
    <col min="2037" max="2284" width="9.140625" style="21"/>
    <col min="2285" max="2285" width="5.140625" style="21" customWidth="1"/>
    <col min="2286" max="2286" width="38.42578125" style="21" customWidth="1"/>
    <col min="2287" max="2288" width="16.7109375" style="21" customWidth="1"/>
    <col min="2289" max="2289" width="13.42578125" style="21" customWidth="1"/>
    <col min="2290" max="2290" width="15.7109375" style="21" customWidth="1"/>
    <col min="2291" max="2291" width="13.7109375" style="21" customWidth="1"/>
    <col min="2292" max="2292" width="15.28515625" style="21" customWidth="1"/>
    <col min="2293" max="2540" width="9.140625" style="21"/>
    <col min="2541" max="2541" width="5.140625" style="21" customWidth="1"/>
    <col min="2542" max="2542" width="38.42578125" style="21" customWidth="1"/>
    <col min="2543" max="2544" width="16.7109375" style="21" customWidth="1"/>
    <col min="2545" max="2545" width="13.42578125" style="21" customWidth="1"/>
    <col min="2546" max="2546" width="15.7109375" style="21" customWidth="1"/>
    <col min="2547" max="2547" width="13.7109375" style="21" customWidth="1"/>
    <col min="2548" max="2548" width="15.28515625" style="21" customWidth="1"/>
    <col min="2549" max="2796" width="9.140625" style="21"/>
    <col min="2797" max="2797" width="5.140625" style="21" customWidth="1"/>
    <col min="2798" max="2798" width="38.42578125" style="21" customWidth="1"/>
    <col min="2799" max="2800" width="16.7109375" style="21" customWidth="1"/>
    <col min="2801" max="2801" width="13.42578125" style="21" customWidth="1"/>
    <col min="2802" max="2802" width="15.7109375" style="21" customWidth="1"/>
    <col min="2803" max="2803" width="13.7109375" style="21" customWidth="1"/>
    <col min="2804" max="2804" width="15.28515625" style="21" customWidth="1"/>
    <col min="2805" max="3052" width="9.140625" style="21"/>
    <col min="3053" max="3053" width="5.140625" style="21" customWidth="1"/>
    <col min="3054" max="3054" width="38.42578125" style="21" customWidth="1"/>
    <col min="3055" max="3056" width="16.7109375" style="21" customWidth="1"/>
    <col min="3057" max="3057" width="13.42578125" style="21" customWidth="1"/>
    <col min="3058" max="3058" width="15.7109375" style="21" customWidth="1"/>
    <col min="3059" max="3059" width="13.7109375" style="21" customWidth="1"/>
    <col min="3060" max="3060" width="15.28515625" style="21" customWidth="1"/>
    <col min="3061" max="3308" width="9.140625" style="21"/>
    <col min="3309" max="3309" width="5.140625" style="21" customWidth="1"/>
    <col min="3310" max="3310" width="38.42578125" style="21" customWidth="1"/>
    <col min="3311" max="3312" width="16.7109375" style="21" customWidth="1"/>
    <col min="3313" max="3313" width="13.42578125" style="21" customWidth="1"/>
    <col min="3314" max="3314" width="15.7109375" style="21" customWidth="1"/>
    <col min="3315" max="3315" width="13.7109375" style="21" customWidth="1"/>
    <col min="3316" max="3316" width="15.28515625" style="21" customWidth="1"/>
    <col min="3317" max="3564" width="9.140625" style="21"/>
    <col min="3565" max="3565" width="5.140625" style="21" customWidth="1"/>
    <col min="3566" max="3566" width="38.42578125" style="21" customWidth="1"/>
    <col min="3567" max="3568" width="16.7109375" style="21" customWidth="1"/>
    <col min="3569" max="3569" width="13.42578125" style="21" customWidth="1"/>
    <col min="3570" max="3570" width="15.7109375" style="21" customWidth="1"/>
    <col min="3571" max="3571" width="13.7109375" style="21" customWidth="1"/>
    <col min="3572" max="3572" width="15.28515625" style="21" customWidth="1"/>
    <col min="3573" max="3820" width="9.140625" style="21"/>
    <col min="3821" max="3821" width="5.140625" style="21" customWidth="1"/>
    <col min="3822" max="3822" width="38.42578125" style="21" customWidth="1"/>
    <col min="3823" max="3824" width="16.7109375" style="21" customWidth="1"/>
    <col min="3825" max="3825" width="13.42578125" style="21" customWidth="1"/>
    <col min="3826" max="3826" width="15.7109375" style="21" customWidth="1"/>
    <col min="3827" max="3827" width="13.7109375" style="21" customWidth="1"/>
    <col min="3828" max="3828" width="15.28515625" style="21" customWidth="1"/>
    <col min="3829" max="4076" width="9.140625" style="21"/>
    <col min="4077" max="4077" width="5.140625" style="21" customWidth="1"/>
    <col min="4078" max="4078" width="38.42578125" style="21" customWidth="1"/>
    <col min="4079" max="4080" width="16.7109375" style="21" customWidth="1"/>
    <col min="4081" max="4081" width="13.42578125" style="21" customWidth="1"/>
    <col min="4082" max="4082" width="15.7109375" style="21" customWidth="1"/>
    <col min="4083" max="4083" width="13.7109375" style="21" customWidth="1"/>
    <col min="4084" max="4084" width="15.28515625" style="21" customWidth="1"/>
    <col min="4085" max="4332" width="9.140625" style="21"/>
    <col min="4333" max="4333" width="5.140625" style="21" customWidth="1"/>
    <col min="4334" max="4334" width="38.42578125" style="21" customWidth="1"/>
    <col min="4335" max="4336" width="16.7109375" style="21" customWidth="1"/>
    <col min="4337" max="4337" width="13.42578125" style="21" customWidth="1"/>
    <col min="4338" max="4338" width="15.7109375" style="21" customWidth="1"/>
    <col min="4339" max="4339" width="13.7109375" style="21" customWidth="1"/>
    <col min="4340" max="4340" width="15.28515625" style="21" customWidth="1"/>
    <col min="4341" max="4588" width="9.140625" style="21"/>
    <col min="4589" max="4589" width="5.140625" style="21" customWidth="1"/>
    <col min="4590" max="4590" width="38.42578125" style="21" customWidth="1"/>
    <col min="4591" max="4592" width="16.7109375" style="21" customWidth="1"/>
    <col min="4593" max="4593" width="13.42578125" style="21" customWidth="1"/>
    <col min="4594" max="4594" width="15.7109375" style="21" customWidth="1"/>
    <col min="4595" max="4595" width="13.7109375" style="21" customWidth="1"/>
    <col min="4596" max="4596" width="15.28515625" style="21" customWidth="1"/>
    <col min="4597" max="4844" width="9.140625" style="21"/>
    <col min="4845" max="4845" width="5.140625" style="21" customWidth="1"/>
    <col min="4846" max="4846" width="38.42578125" style="21" customWidth="1"/>
    <col min="4847" max="4848" width="16.7109375" style="21" customWidth="1"/>
    <col min="4849" max="4849" width="13.42578125" style="21" customWidth="1"/>
    <col min="4850" max="4850" width="15.7109375" style="21" customWidth="1"/>
    <col min="4851" max="4851" width="13.7109375" style="21" customWidth="1"/>
    <col min="4852" max="4852" width="15.28515625" style="21" customWidth="1"/>
    <col min="4853" max="5100" width="9.140625" style="21"/>
    <col min="5101" max="5101" width="5.140625" style="21" customWidth="1"/>
    <col min="5102" max="5102" width="38.42578125" style="21" customWidth="1"/>
    <col min="5103" max="5104" width="16.7109375" style="21" customWidth="1"/>
    <col min="5105" max="5105" width="13.42578125" style="21" customWidth="1"/>
    <col min="5106" max="5106" width="15.7109375" style="21" customWidth="1"/>
    <col min="5107" max="5107" width="13.7109375" style="21" customWidth="1"/>
    <col min="5108" max="5108" width="15.28515625" style="21" customWidth="1"/>
    <col min="5109" max="5356" width="9.140625" style="21"/>
    <col min="5357" max="5357" width="5.140625" style="21" customWidth="1"/>
    <col min="5358" max="5358" width="38.42578125" style="21" customWidth="1"/>
    <col min="5359" max="5360" width="16.7109375" style="21" customWidth="1"/>
    <col min="5361" max="5361" width="13.42578125" style="21" customWidth="1"/>
    <col min="5362" max="5362" width="15.7109375" style="21" customWidth="1"/>
    <col min="5363" max="5363" width="13.7109375" style="21" customWidth="1"/>
    <col min="5364" max="5364" width="15.28515625" style="21" customWidth="1"/>
    <col min="5365" max="5612" width="9.140625" style="21"/>
    <col min="5613" max="5613" width="5.140625" style="21" customWidth="1"/>
    <col min="5614" max="5614" width="38.42578125" style="21" customWidth="1"/>
    <col min="5615" max="5616" width="16.7109375" style="21" customWidth="1"/>
    <col min="5617" max="5617" width="13.42578125" style="21" customWidth="1"/>
    <col min="5618" max="5618" width="15.7109375" style="21" customWidth="1"/>
    <col min="5619" max="5619" width="13.7109375" style="21" customWidth="1"/>
    <col min="5620" max="5620" width="15.28515625" style="21" customWidth="1"/>
    <col min="5621" max="5868" width="9.140625" style="21"/>
    <col min="5869" max="5869" width="5.140625" style="21" customWidth="1"/>
    <col min="5870" max="5870" width="38.42578125" style="21" customWidth="1"/>
    <col min="5871" max="5872" width="16.7109375" style="21" customWidth="1"/>
    <col min="5873" max="5873" width="13.42578125" style="21" customWidth="1"/>
    <col min="5874" max="5874" width="15.7109375" style="21" customWidth="1"/>
    <col min="5875" max="5875" width="13.7109375" style="21" customWidth="1"/>
    <col min="5876" max="5876" width="15.28515625" style="21" customWidth="1"/>
    <col min="5877" max="6124" width="9.140625" style="21"/>
    <col min="6125" max="6125" width="5.140625" style="21" customWidth="1"/>
    <col min="6126" max="6126" width="38.42578125" style="21" customWidth="1"/>
    <col min="6127" max="6128" width="16.7109375" style="21" customWidth="1"/>
    <col min="6129" max="6129" width="13.42578125" style="21" customWidth="1"/>
    <col min="6130" max="6130" width="15.7109375" style="21" customWidth="1"/>
    <col min="6131" max="6131" width="13.7109375" style="21" customWidth="1"/>
    <col min="6132" max="6132" width="15.28515625" style="21" customWidth="1"/>
    <col min="6133" max="6380" width="9.140625" style="21"/>
    <col min="6381" max="6381" width="5.140625" style="21" customWidth="1"/>
    <col min="6382" max="6382" width="38.42578125" style="21" customWidth="1"/>
    <col min="6383" max="6384" width="16.7109375" style="21" customWidth="1"/>
    <col min="6385" max="6385" width="13.42578125" style="21" customWidth="1"/>
    <col min="6386" max="6386" width="15.7109375" style="21" customWidth="1"/>
    <col min="6387" max="6387" width="13.7109375" style="21" customWidth="1"/>
    <col min="6388" max="6388" width="15.28515625" style="21" customWidth="1"/>
    <col min="6389" max="6636" width="9.140625" style="21"/>
    <col min="6637" max="6637" width="5.140625" style="21" customWidth="1"/>
    <col min="6638" max="6638" width="38.42578125" style="21" customWidth="1"/>
    <col min="6639" max="6640" width="16.7109375" style="21" customWidth="1"/>
    <col min="6641" max="6641" width="13.42578125" style="21" customWidth="1"/>
    <col min="6642" max="6642" width="15.7109375" style="21" customWidth="1"/>
    <col min="6643" max="6643" width="13.7109375" style="21" customWidth="1"/>
    <col min="6644" max="6644" width="15.28515625" style="21" customWidth="1"/>
    <col min="6645" max="6892" width="9.140625" style="21"/>
    <col min="6893" max="6893" width="5.140625" style="21" customWidth="1"/>
    <col min="6894" max="6894" width="38.42578125" style="21" customWidth="1"/>
    <col min="6895" max="6896" width="16.7109375" style="21" customWidth="1"/>
    <col min="6897" max="6897" width="13.42578125" style="21" customWidth="1"/>
    <col min="6898" max="6898" width="15.7109375" style="21" customWidth="1"/>
    <col min="6899" max="6899" width="13.7109375" style="21" customWidth="1"/>
    <col min="6900" max="6900" width="15.28515625" style="21" customWidth="1"/>
    <col min="6901" max="7148" width="9.140625" style="21"/>
    <col min="7149" max="7149" width="5.140625" style="21" customWidth="1"/>
    <col min="7150" max="7150" width="38.42578125" style="21" customWidth="1"/>
    <col min="7151" max="7152" width="16.7109375" style="21" customWidth="1"/>
    <col min="7153" max="7153" width="13.42578125" style="21" customWidth="1"/>
    <col min="7154" max="7154" width="15.7109375" style="21" customWidth="1"/>
    <col min="7155" max="7155" width="13.7109375" style="21" customWidth="1"/>
    <col min="7156" max="7156" width="15.28515625" style="21" customWidth="1"/>
    <col min="7157" max="7404" width="9.140625" style="21"/>
    <col min="7405" max="7405" width="5.140625" style="21" customWidth="1"/>
    <col min="7406" max="7406" width="38.42578125" style="21" customWidth="1"/>
    <col min="7407" max="7408" width="16.7109375" style="21" customWidth="1"/>
    <col min="7409" max="7409" width="13.42578125" style="21" customWidth="1"/>
    <col min="7410" max="7410" width="15.7109375" style="21" customWidth="1"/>
    <col min="7411" max="7411" width="13.7109375" style="21" customWidth="1"/>
    <col min="7412" max="7412" width="15.28515625" style="21" customWidth="1"/>
    <col min="7413" max="7660" width="9.140625" style="21"/>
    <col min="7661" max="7661" width="5.140625" style="21" customWidth="1"/>
    <col min="7662" max="7662" width="38.42578125" style="21" customWidth="1"/>
    <col min="7663" max="7664" width="16.7109375" style="21" customWidth="1"/>
    <col min="7665" max="7665" width="13.42578125" style="21" customWidth="1"/>
    <col min="7666" max="7666" width="15.7109375" style="21" customWidth="1"/>
    <col min="7667" max="7667" width="13.7109375" style="21" customWidth="1"/>
    <col min="7668" max="7668" width="15.28515625" style="21" customWidth="1"/>
    <col min="7669" max="7916" width="9.140625" style="21"/>
    <col min="7917" max="7917" width="5.140625" style="21" customWidth="1"/>
    <col min="7918" max="7918" width="38.42578125" style="21" customWidth="1"/>
    <col min="7919" max="7920" width="16.7109375" style="21" customWidth="1"/>
    <col min="7921" max="7921" width="13.42578125" style="21" customWidth="1"/>
    <col min="7922" max="7922" width="15.7109375" style="21" customWidth="1"/>
    <col min="7923" max="7923" width="13.7109375" style="21" customWidth="1"/>
    <col min="7924" max="7924" width="15.28515625" style="21" customWidth="1"/>
    <col min="7925" max="8172" width="9.140625" style="21"/>
    <col min="8173" max="8173" width="5.140625" style="21" customWidth="1"/>
    <col min="8174" max="8174" width="38.42578125" style="21" customWidth="1"/>
    <col min="8175" max="8176" width="16.7109375" style="21" customWidth="1"/>
    <col min="8177" max="8177" width="13.42578125" style="21" customWidth="1"/>
    <col min="8178" max="8178" width="15.7109375" style="21" customWidth="1"/>
    <col min="8179" max="8179" width="13.7109375" style="21" customWidth="1"/>
    <col min="8180" max="8180" width="15.28515625" style="21" customWidth="1"/>
    <col min="8181" max="8428" width="9.140625" style="21"/>
    <col min="8429" max="8429" width="5.140625" style="21" customWidth="1"/>
    <col min="8430" max="8430" width="38.42578125" style="21" customWidth="1"/>
    <col min="8431" max="8432" width="16.7109375" style="21" customWidth="1"/>
    <col min="8433" max="8433" width="13.42578125" style="21" customWidth="1"/>
    <col min="8434" max="8434" width="15.7109375" style="21" customWidth="1"/>
    <col min="8435" max="8435" width="13.7109375" style="21" customWidth="1"/>
    <col min="8436" max="8436" width="15.28515625" style="21" customWidth="1"/>
    <col min="8437" max="8684" width="9.140625" style="21"/>
    <col min="8685" max="8685" width="5.140625" style="21" customWidth="1"/>
    <col min="8686" max="8686" width="38.42578125" style="21" customWidth="1"/>
    <col min="8687" max="8688" width="16.7109375" style="21" customWidth="1"/>
    <col min="8689" max="8689" width="13.42578125" style="21" customWidth="1"/>
    <col min="8690" max="8690" width="15.7109375" style="21" customWidth="1"/>
    <col min="8691" max="8691" width="13.7109375" style="21" customWidth="1"/>
    <col min="8692" max="8692" width="15.28515625" style="21" customWidth="1"/>
    <col min="8693" max="8940" width="9.140625" style="21"/>
    <col min="8941" max="8941" width="5.140625" style="21" customWidth="1"/>
    <col min="8942" max="8942" width="38.42578125" style="21" customWidth="1"/>
    <col min="8943" max="8944" width="16.7109375" style="21" customWidth="1"/>
    <col min="8945" max="8945" width="13.42578125" style="21" customWidth="1"/>
    <col min="8946" max="8946" width="15.7109375" style="21" customWidth="1"/>
    <col min="8947" max="8947" width="13.7109375" style="21" customWidth="1"/>
    <col min="8948" max="8948" width="15.28515625" style="21" customWidth="1"/>
    <col min="8949" max="9196" width="9.140625" style="21"/>
    <col min="9197" max="9197" width="5.140625" style="21" customWidth="1"/>
    <col min="9198" max="9198" width="38.42578125" style="21" customWidth="1"/>
    <col min="9199" max="9200" width="16.7109375" style="21" customWidth="1"/>
    <col min="9201" max="9201" width="13.42578125" style="21" customWidth="1"/>
    <col min="9202" max="9202" width="15.7109375" style="21" customWidth="1"/>
    <col min="9203" max="9203" width="13.7109375" style="21" customWidth="1"/>
    <col min="9204" max="9204" width="15.28515625" style="21" customWidth="1"/>
    <col min="9205" max="9452" width="9.140625" style="21"/>
    <col min="9453" max="9453" width="5.140625" style="21" customWidth="1"/>
    <col min="9454" max="9454" width="38.42578125" style="21" customWidth="1"/>
    <col min="9455" max="9456" width="16.7109375" style="21" customWidth="1"/>
    <col min="9457" max="9457" width="13.42578125" style="21" customWidth="1"/>
    <col min="9458" max="9458" width="15.7109375" style="21" customWidth="1"/>
    <col min="9459" max="9459" width="13.7109375" style="21" customWidth="1"/>
    <col min="9460" max="9460" width="15.28515625" style="21" customWidth="1"/>
    <col min="9461" max="9708" width="9.140625" style="21"/>
    <col min="9709" max="9709" width="5.140625" style="21" customWidth="1"/>
    <col min="9710" max="9710" width="38.42578125" style="21" customWidth="1"/>
    <col min="9711" max="9712" width="16.7109375" style="21" customWidth="1"/>
    <col min="9713" max="9713" width="13.42578125" style="21" customWidth="1"/>
    <col min="9714" max="9714" width="15.7109375" style="21" customWidth="1"/>
    <col min="9715" max="9715" width="13.7109375" style="21" customWidth="1"/>
    <col min="9716" max="9716" width="15.28515625" style="21" customWidth="1"/>
    <col min="9717" max="9964" width="9.140625" style="21"/>
    <col min="9965" max="9965" width="5.140625" style="21" customWidth="1"/>
    <col min="9966" max="9966" width="38.42578125" style="21" customWidth="1"/>
    <col min="9967" max="9968" width="16.7109375" style="21" customWidth="1"/>
    <col min="9969" max="9969" width="13.42578125" style="21" customWidth="1"/>
    <col min="9970" max="9970" width="15.7109375" style="21" customWidth="1"/>
    <col min="9971" max="9971" width="13.7109375" style="21" customWidth="1"/>
    <col min="9972" max="9972" width="15.28515625" style="21" customWidth="1"/>
    <col min="9973" max="10220" width="9.140625" style="21"/>
    <col min="10221" max="10221" width="5.140625" style="21" customWidth="1"/>
    <col min="10222" max="10222" width="38.42578125" style="21" customWidth="1"/>
    <col min="10223" max="10224" width="16.7109375" style="21" customWidth="1"/>
    <col min="10225" max="10225" width="13.42578125" style="21" customWidth="1"/>
    <col min="10226" max="10226" width="15.7109375" style="21" customWidth="1"/>
    <col min="10227" max="10227" width="13.7109375" style="21" customWidth="1"/>
    <col min="10228" max="10228" width="15.28515625" style="21" customWidth="1"/>
    <col min="10229" max="10476" width="9.140625" style="21"/>
    <col min="10477" max="10477" width="5.140625" style="21" customWidth="1"/>
    <col min="10478" max="10478" width="38.42578125" style="21" customWidth="1"/>
    <col min="10479" max="10480" width="16.7109375" style="21" customWidth="1"/>
    <col min="10481" max="10481" width="13.42578125" style="21" customWidth="1"/>
    <col min="10482" max="10482" width="15.7109375" style="21" customWidth="1"/>
    <col min="10483" max="10483" width="13.7109375" style="21" customWidth="1"/>
    <col min="10484" max="10484" width="15.28515625" style="21" customWidth="1"/>
    <col min="10485" max="10732" width="9.140625" style="21"/>
    <col min="10733" max="10733" width="5.140625" style="21" customWidth="1"/>
    <col min="10734" max="10734" width="38.42578125" style="21" customWidth="1"/>
    <col min="10735" max="10736" width="16.7109375" style="21" customWidth="1"/>
    <col min="10737" max="10737" width="13.42578125" style="21" customWidth="1"/>
    <col min="10738" max="10738" width="15.7109375" style="21" customWidth="1"/>
    <col min="10739" max="10739" width="13.7109375" style="21" customWidth="1"/>
    <col min="10740" max="10740" width="15.28515625" style="21" customWidth="1"/>
    <col min="10741" max="10988" width="9.140625" style="21"/>
    <col min="10989" max="10989" width="5.140625" style="21" customWidth="1"/>
    <col min="10990" max="10990" width="38.42578125" style="21" customWidth="1"/>
    <col min="10991" max="10992" width="16.7109375" style="21" customWidth="1"/>
    <col min="10993" max="10993" width="13.42578125" style="21" customWidth="1"/>
    <col min="10994" max="10994" width="15.7109375" style="21" customWidth="1"/>
    <col min="10995" max="10995" width="13.7109375" style="21" customWidth="1"/>
    <col min="10996" max="10996" width="15.28515625" style="21" customWidth="1"/>
    <col min="10997" max="11244" width="9.140625" style="21"/>
    <col min="11245" max="11245" width="5.140625" style="21" customWidth="1"/>
    <col min="11246" max="11246" width="38.42578125" style="21" customWidth="1"/>
    <col min="11247" max="11248" width="16.7109375" style="21" customWidth="1"/>
    <col min="11249" max="11249" width="13.42578125" style="21" customWidth="1"/>
    <col min="11250" max="11250" width="15.7109375" style="21" customWidth="1"/>
    <col min="11251" max="11251" width="13.7109375" style="21" customWidth="1"/>
    <col min="11252" max="11252" width="15.28515625" style="21" customWidth="1"/>
    <col min="11253" max="11500" width="9.140625" style="21"/>
    <col min="11501" max="11501" width="5.140625" style="21" customWidth="1"/>
    <col min="11502" max="11502" width="38.42578125" style="21" customWidth="1"/>
    <col min="11503" max="11504" width="16.7109375" style="21" customWidth="1"/>
    <col min="11505" max="11505" width="13.42578125" style="21" customWidth="1"/>
    <col min="11506" max="11506" width="15.7109375" style="21" customWidth="1"/>
    <col min="11507" max="11507" width="13.7109375" style="21" customWidth="1"/>
    <col min="11508" max="11508" width="15.28515625" style="21" customWidth="1"/>
    <col min="11509" max="11756" width="9.140625" style="21"/>
    <col min="11757" max="11757" width="5.140625" style="21" customWidth="1"/>
    <col min="11758" max="11758" width="38.42578125" style="21" customWidth="1"/>
    <col min="11759" max="11760" width="16.7109375" style="21" customWidth="1"/>
    <col min="11761" max="11761" width="13.42578125" style="21" customWidth="1"/>
    <col min="11762" max="11762" width="15.7109375" style="21" customWidth="1"/>
    <col min="11763" max="11763" width="13.7109375" style="21" customWidth="1"/>
    <col min="11764" max="11764" width="15.28515625" style="21" customWidth="1"/>
    <col min="11765" max="12012" width="9.140625" style="21"/>
    <col min="12013" max="12013" width="5.140625" style="21" customWidth="1"/>
    <col min="12014" max="12014" width="38.42578125" style="21" customWidth="1"/>
    <col min="12015" max="12016" width="16.7109375" style="21" customWidth="1"/>
    <col min="12017" max="12017" width="13.42578125" style="21" customWidth="1"/>
    <col min="12018" max="12018" width="15.7109375" style="21" customWidth="1"/>
    <col min="12019" max="12019" width="13.7109375" style="21" customWidth="1"/>
    <col min="12020" max="12020" width="15.28515625" style="21" customWidth="1"/>
    <col min="12021" max="12268" width="9.140625" style="21"/>
    <col min="12269" max="12269" width="5.140625" style="21" customWidth="1"/>
    <col min="12270" max="12270" width="38.42578125" style="21" customWidth="1"/>
    <col min="12271" max="12272" width="16.7109375" style="21" customWidth="1"/>
    <col min="12273" max="12273" width="13.42578125" style="21" customWidth="1"/>
    <col min="12274" max="12274" width="15.7109375" style="21" customWidth="1"/>
    <col min="12275" max="12275" width="13.7109375" style="21" customWidth="1"/>
    <col min="12276" max="12276" width="15.28515625" style="21" customWidth="1"/>
    <col min="12277" max="12524" width="9.140625" style="21"/>
    <col min="12525" max="12525" width="5.140625" style="21" customWidth="1"/>
    <col min="12526" max="12526" width="38.42578125" style="21" customWidth="1"/>
    <col min="12527" max="12528" width="16.7109375" style="21" customWidth="1"/>
    <col min="12529" max="12529" width="13.42578125" style="21" customWidth="1"/>
    <col min="12530" max="12530" width="15.7109375" style="21" customWidth="1"/>
    <col min="12531" max="12531" width="13.7109375" style="21" customWidth="1"/>
    <col min="12532" max="12532" width="15.28515625" style="21" customWidth="1"/>
    <col min="12533" max="12780" width="9.140625" style="21"/>
    <col min="12781" max="12781" width="5.140625" style="21" customWidth="1"/>
    <col min="12782" max="12782" width="38.42578125" style="21" customWidth="1"/>
    <col min="12783" max="12784" width="16.7109375" style="21" customWidth="1"/>
    <col min="12785" max="12785" width="13.42578125" style="21" customWidth="1"/>
    <col min="12786" max="12786" width="15.7109375" style="21" customWidth="1"/>
    <col min="12787" max="12787" width="13.7109375" style="21" customWidth="1"/>
    <col min="12788" max="12788" width="15.28515625" style="21" customWidth="1"/>
    <col min="12789" max="13036" width="9.140625" style="21"/>
    <col min="13037" max="13037" width="5.140625" style="21" customWidth="1"/>
    <col min="13038" max="13038" width="38.42578125" style="21" customWidth="1"/>
    <col min="13039" max="13040" width="16.7109375" style="21" customWidth="1"/>
    <col min="13041" max="13041" width="13.42578125" style="21" customWidth="1"/>
    <col min="13042" max="13042" width="15.7109375" style="21" customWidth="1"/>
    <col min="13043" max="13043" width="13.7109375" style="21" customWidth="1"/>
    <col min="13044" max="13044" width="15.28515625" style="21" customWidth="1"/>
    <col min="13045" max="13292" width="9.140625" style="21"/>
    <col min="13293" max="13293" width="5.140625" style="21" customWidth="1"/>
    <col min="13294" max="13294" width="38.42578125" style="21" customWidth="1"/>
    <col min="13295" max="13296" width="16.7109375" style="21" customWidth="1"/>
    <col min="13297" max="13297" width="13.42578125" style="21" customWidth="1"/>
    <col min="13298" max="13298" width="15.7109375" style="21" customWidth="1"/>
    <col min="13299" max="13299" width="13.7109375" style="21" customWidth="1"/>
    <col min="13300" max="13300" width="15.28515625" style="21" customWidth="1"/>
    <col min="13301" max="13548" width="9.140625" style="21"/>
    <col min="13549" max="13549" width="5.140625" style="21" customWidth="1"/>
    <col min="13550" max="13550" width="38.42578125" style="21" customWidth="1"/>
    <col min="13551" max="13552" width="16.7109375" style="21" customWidth="1"/>
    <col min="13553" max="13553" width="13.42578125" style="21" customWidth="1"/>
    <col min="13554" max="13554" width="15.7109375" style="21" customWidth="1"/>
    <col min="13555" max="13555" width="13.7109375" style="21" customWidth="1"/>
    <col min="13556" max="13556" width="15.28515625" style="21" customWidth="1"/>
    <col min="13557" max="13804" width="9.140625" style="21"/>
    <col min="13805" max="13805" width="5.140625" style="21" customWidth="1"/>
    <col min="13806" max="13806" width="38.42578125" style="21" customWidth="1"/>
    <col min="13807" max="13808" width="16.7109375" style="21" customWidth="1"/>
    <col min="13809" max="13809" width="13.42578125" style="21" customWidth="1"/>
    <col min="13810" max="13810" width="15.7109375" style="21" customWidth="1"/>
    <col min="13811" max="13811" width="13.7109375" style="21" customWidth="1"/>
    <col min="13812" max="13812" width="15.28515625" style="21" customWidth="1"/>
    <col min="13813" max="14060" width="9.140625" style="21"/>
    <col min="14061" max="14061" width="5.140625" style="21" customWidth="1"/>
    <col min="14062" max="14062" width="38.42578125" style="21" customWidth="1"/>
    <col min="14063" max="14064" width="16.7109375" style="21" customWidth="1"/>
    <col min="14065" max="14065" width="13.42578125" style="21" customWidth="1"/>
    <col min="14066" max="14066" width="15.7109375" style="21" customWidth="1"/>
    <col min="14067" max="14067" width="13.7109375" style="21" customWidth="1"/>
    <col min="14068" max="14068" width="15.28515625" style="21" customWidth="1"/>
    <col min="14069" max="14316" width="9.140625" style="21"/>
    <col min="14317" max="14317" width="5.140625" style="21" customWidth="1"/>
    <col min="14318" max="14318" width="38.42578125" style="21" customWidth="1"/>
    <col min="14319" max="14320" width="16.7109375" style="21" customWidth="1"/>
    <col min="14321" max="14321" width="13.42578125" style="21" customWidth="1"/>
    <col min="14322" max="14322" width="15.7109375" style="21" customWidth="1"/>
    <col min="14323" max="14323" width="13.7109375" style="21" customWidth="1"/>
    <col min="14324" max="14324" width="15.28515625" style="21" customWidth="1"/>
    <col min="14325" max="14572" width="9.140625" style="21"/>
    <col min="14573" max="14573" width="5.140625" style="21" customWidth="1"/>
    <col min="14574" max="14574" width="38.42578125" style="21" customWidth="1"/>
    <col min="14575" max="14576" width="16.7109375" style="21" customWidth="1"/>
    <col min="14577" max="14577" width="13.42578125" style="21" customWidth="1"/>
    <col min="14578" max="14578" width="15.7109375" style="21" customWidth="1"/>
    <col min="14579" max="14579" width="13.7109375" style="21" customWidth="1"/>
    <col min="14580" max="14580" width="15.28515625" style="21" customWidth="1"/>
    <col min="14581" max="14828" width="9.140625" style="21"/>
    <col min="14829" max="14829" width="5.140625" style="21" customWidth="1"/>
    <col min="14830" max="14830" width="38.42578125" style="21" customWidth="1"/>
    <col min="14831" max="14832" width="16.7109375" style="21" customWidth="1"/>
    <col min="14833" max="14833" width="13.42578125" style="21" customWidth="1"/>
    <col min="14834" max="14834" width="15.7109375" style="21" customWidth="1"/>
    <col min="14835" max="14835" width="13.7109375" style="21" customWidth="1"/>
    <col min="14836" max="14836" width="15.28515625" style="21" customWidth="1"/>
    <col min="14837" max="15084" width="9.140625" style="21"/>
    <col min="15085" max="15085" width="5.140625" style="21" customWidth="1"/>
    <col min="15086" max="15086" width="38.42578125" style="21" customWidth="1"/>
    <col min="15087" max="15088" width="16.7109375" style="21" customWidth="1"/>
    <col min="15089" max="15089" width="13.42578125" style="21" customWidth="1"/>
    <col min="15090" max="15090" width="15.7109375" style="21" customWidth="1"/>
    <col min="15091" max="15091" width="13.7109375" style="21" customWidth="1"/>
    <col min="15092" max="15092" width="15.28515625" style="21" customWidth="1"/>
    <col min="15093" max="15340" width="9.140625" style="21"/>
    <col min="15341" max="15341" width="5.140625" style="21" customWidth="1"/>
    <col min="15342" max="15342" width="38.42578125" style="21" customWidth="1"/>
    <col min="15343" max="15344" width="16.7109375" style="21" customWidth="1"/>
    <col min="15345" max="15345" width="13.42578125" style="21" customWidth="1"/>
    <col min="15346" max="15346" width="15.7109375" style="21" customWidth="1"/>
    <col min="15347" max="15347" width="13.7109375" style="21" customWidth="1"/>
    <col min="15348" max="15348" width="15.28515625" style="21" customWidth="1"/>
    <col min="15349" max="15596" width="9.140625" style="21"/>
    <col min="15597" max="15597" width="5.140625" style="21" customWidth="1"/>
    <col min="15598" max="15598" width="38.42578125" style="21" customWidth="1"/>
    <col min="15599" max="15600" width="16.7109375" style="21" customWidth="1"/>
    <col min="15601" max="15601" width="13.42578125" style="21" customWidth="1"/>
    <col min="15602" max="15602" width="15.7109375" style="21" customWidth="1"/>
    <col min="15603" max="15603" width="13.7109375" style="21" customWidth="1"/>
    <col min="15604" max="15604" width="15.28515625" style="21" customWidth="1"/>
    <col min="15605" max="15852" width="9.140625" style="21"/>
    <col min="15853" max="15853" width="5.140625" style="21" customWidth="1"/>
    <col min="15854" max="15854" width="38.42578125" style="21" customWidth="1"/>
    <col min="15855" max="15856" width="16.7109375" style="21" customWidth="1"/>
    <col min="15857" max="15857" width="13.42578125" style="21" customWidth="1"/>
    <col min="15858" max="15858" width="15.7109375" style="21" customWidth="1"/>
    <col min="15859" max="15859" width="13.7109375" style="21" customWidth="1"/>
    <col min="15860" max="15860" width="15.28515625" style="21" customWidth="1"/>
    <col min="15861" max="16108" width="9.140625" style="21"/>
    <col min="16109" max="16109" width="5.140625" style="21" customWidth="1"/>
    <col min="16110" max="16110" width="38.42578125" style="21" customWidth="1"/>
    <col min="16111" max="16112" width="16.7109375" style="21" customWidth="1"/>
    <col min="16113" max="16113" width="13.42578125" style="21" customWidth="1"/>
    <col min="16114" max="16114" width="15.7109375" style="21" customWidth="1"/>
    <col min="16115" max="16115" width="13.7109375" style="21" customWidth="1"/>
    <col min="16116" max="16116" width="15.28515625" style="21" customWidth="1"/>
    <col min="16117" max="16384" width="9.140625" style="21"/>
  </cols>
  <sheetData>
    <row r="1" spans="1:10" ht="15.75" x14ac:dyDescent="0.25">
      <c r="A1" s="1" t="s">
        <v>34</v>
      </c>
      <c r="B1" s="1"/>
      <c r="C1" s="1"/>
      <c r="D1" s="1"/>
      <c r="E1" s="1"/>
      <c r="F1" s="2"/>
      <c r="G1" s="2"/>
      <c r="H1" s="2"/>
    </row>
    <row r="2" spans="1:10" x14ac:dyDescent="0.2">
      <c r="A2" s="3"/>
      <c r="B2" s="2"/>
      <c r="C2" s="4"/>
      <c r="D2" s="4"/>
      <c r="E2" s="5"/>
      <c r="F2" s="2"/>
      <c r="G2" s="2"/>
      <c r="H2" s="2"/>
    </row>
    <row r="3" spans="1:10" ht="13.5" thickBot="1" x14ac:dyDescent="0.25">
      <c r="C3" s="118">
        <f>SUM(C5:C10)</f>
        <v>68766748.854799882</v>
      </c>
    </row>
    <row r="4" spans="1:10" ht="51.75" thickBot="1" x14ac:dyDescent="0.25">
      <c r="A4" s="6" t="s">
        <v>1</v>
      </c>
      <c r="B4" s="7" t="s">
        <v>2</v>
      </c>
      <c r="C4" s="8" t="s">
        <v>3</v>
      </c>
      <c r="D4" s="8" t="s">
        <v>4</v>
      </c>
      <c r="E4" s="9" t="s">
        <v>58</v>
      </c>
      <c r="F4" s="7" t="s">
        <v>5</v>
      </c>
      <c r="G4" s="7" t="s">
        <v>6</v>
      </c>
      <c r="H4" s="10" t="s">
        <v>7</v>
      </c>
    </row>
    <row r="5" spans="1:10" ht="28.5" customHeight="1" x14ac:dyDescent="0.2">
      <c r="A5" s="192">
        <v>1</v>
      </c>
      <c r="B5" s="11" t="s">
        <v>18</v>
      </c>
      <c r="C5" s="12">
        <f>GETPIVOTDATA("Sum of NABAVNA",'PIVOT 2020'!$A$3,"predmet osiguranja","EL.OPREMA","NAČIN OSIGURANJA","NOVA VRIJEDNOST")+GETPIVOTDATA("Sum of NABAVNA",'PIVOT 2020'!$A$3,"predmet osiguranja","NAMJEŠTAJ","NAČIN OSIGURANJA","NOVA VRIJEDNOST")+GETPIVOTDATA("Sum of NABAVNA",'PIVOT 2020'!$A$3,"predmet osiguranja","OPREMA","NAČIN OSIGURANJA","NOVA VRIJEDNOST")</f>
        <v>6053426.9699999997</v>
      </c>
      <c r="D5" s="12">
        <f t="shared" ref="D5:D18" si="0">C5</f>
        <v>6053426.9699999997</v>
      </c>
      <c r="E5" s="194">
        <v>0</v>
      </c>
      <c r="F5" s="197"/>
      <c r="G5" s="200">
        <v>0</v>
      </c>
      <c r="H5" s="187">
        <f>F5+G5</f>
        <v>0</v>
      </c>
    </row>
    <row r="6" spans="1:10" ht="30" customHeight="1" x14ac:dyDescent="0.2">
      <c r="A6" s="193"/>
      <c r="B6" s="13" t="s">
        <v>19</v>
      </c>
      <c r="C6" s="14">
        <f>GETPIVOTDATA("Sum of STVARNA UPORABNA",'PIVOT 2020'!$A$3,"NAČIN OSIGURANJA","STVARNA UPORABNA VRIJEDNOST")</f>
        <v>11570772.424799886</v>
      </c>
      <c r="D6" s="12">
        <f t="shared" si="0"/>
        <v>11570772.424799886</v>
      </c>
      <c r="E6" s="195"/>
      <c r="F6" s="198"/>
      <c r="G6" s="201"/>
      <c r="H6" s="188"/>
    </row>
    <row r="7" spans="1:10" ht="29.25" customHeight="1" x14ac:dyDescent="0.25">
      <c r="A7" s="193"/>
      <c r="B7" s="13" t="s">
        <v>57</v>
      </c>
      <c r="C7" s="20">
        <f>'PIVOT 2020'!K8+GETPIVOTDATA("Sum of NABAVNA",'PIVOT 2020'!$A$3,"predmet osiguranja","PARKING/ULAGANJA","NAČIN OSIGURANJA","NOVA VRIJEDNOST")+GETPIVOTDATA("Sum of NABAVNA",'PIVOT 2020'!$A$3,"NAČIN OSIGURANJA","UGOVORNA VRIJEDNOST")</f>
        <v>45288226.07</v>
      </c>
      <c r="D7" s="12">
        <f t="shared" si="0"/>
        <v>45288226.07</v>
      </c>
      <c r="E7" s="195"/>
      <c r="F7" s="198"/>
      <c r="G7" s="201"/>
      <c r="H7" s="188"/>
      <c r="J7" s="102"/>
    </row>
    <row r="8" spans="1:10" ht="25.5" x14ac:dyDescent="0.2">
      <c r="A8" s="193"/>
      <c r="B8" s="13" t="s">
        <v>20</v>
      </c>
      <c r="C8" s="20">
        <v>754323.39</v>
      </c>
      <c r="D8" s="12">
        <f t="shared" si="0"/>
        <v>754323.39</v>
      </c>
      <c r="E8" s="195"/>
      <c r="F8" s="198"/>
      <c r="G8" s="201"/>
      <c r="H8" s="188"/>
    </row>
    <row r="9" spans="1:10" ht="25.5" x14ac:dyDescent="0.2">
      <c r="A9" s="153"/>
      <c r="B9" s="13" t="s">
        <v>73</v>
      </c>
      <c r="C9" s="20">
        <v>5000000</v>
      </c>
      <c r="D9" s="12">
        <f t="shared" si="0"/>
        <v>5000000</v>
      </c>
      <c r="E9" s="195"/>
      <c r="F9" s="198"/>
      <c r="G9" s="201"/>
      <c r="H9" s="188"/>
    </row>
    <row r="10" spans="1:10" x14ac:dyDescent="0.2">
      <c r="A10" s="153"/>
      <c r="B10" s="13" t="s">
        <v>21</v>
      </c>
      <c r="C10" s="14">
        <v>100000</v>
      </c>
      <c r="D10" s="12">
        <f t="shared" si="0"/>
        <v>100000</v>
      </c>
      <c r="E10" s="196"/>
      <c r="F10" s="199"/>
      <c r="G10" s="202"/>
      <c r="H10" s="189"/>
    </row>
    <row r="11" spans="1:10" x14ac:dyDescent="0.2">
      <c r="A11" s="15">
        <v>2</v>
      </c>
      <c r="B11" s="16" t="s">
        <v>22</v>
      </c>
      <c r="C11" s="17">
        <v>1000000</v>
      </c>
      <c r="D11" s="17">
        <f t="shared" si="0"/>
        <v>1000000</v>
      </c>
      <c r="E11" s="18">
        <v>0</v>
      </c>
      <c r="F11" s="22"/>
      <c r="G11" s="18">
        <v>0</v>
      </c>
      <c r="H11" s="23">
        <f>F11+G11</f>
        <v>0</v>
      </c>
    </row>
    <row r="12" spans="1:10" x14ac:dyDescent="0.2">
      <c r="A12" s="15">
        <v>3</v>
      </c>
      <c r="B12" s="16" t="s">
        <v>8</v>
      </c>
      <c r="C12" s="17">
        <v>7000000</v>
      </c>
      <c r="D12" s="17">
        <f t="shared" si="0"/>
        <v>7000000</v>
      </c>
      <c r="E12" s="18">
        <v>0</v>
      </c>
      <c r="F12" s="22"/>
      <c r="G12" s="18">
        <v>0</v>
      </c>
      <c r="H12" s="23">
        <f t="shared" ref="H12:H23" si="1">F12+G12</f>
        <v>0</v>
      </c>
    </row>
    <row r="13" spans="1:10" x14ac:dyDescent="0.2">
      <c r="A13" s="15">
        <v>4</v>
      </c>
      <c r="B13" s="16" t="s">
        <v>9</v>
      </c>
      <c r="C13" s="17">
        <v>7000000</v>
      </c>
      <c r="D13" s="17">
        <f t="shared" si="0"/>
        <v>7000000</v>
      </c>
      <c r="E13" s="18">
        <v>0</v>
      </c>
      <c r="F13" s="22"/>
      <c r="G13" s="18">
        <v>0</v>
      </c>
      <c r="H13" s="23">
        <f t="shared" si="1"/>
        <v>0</v>
      </c>
    </row>
    <row r="14" spans="1:10" x14ac:dyDescent="0.2">
      <c r="A14" s="15">
        <v>6</v>
      </c>
      <c r="B14" s="16" t="s">
        <v>10</v>
      </c>
      <c r="C14" s="17">
        <v>4000000</v>
      </c>
      <c r="D14" s="17">
        <f t="shared" si="0"/>
        <v>4000000</v>
      </c>
      <c r="E14" s="18">
        <v>0</v>
      </c>
      <c r="F14" s="22"/>
      <c r="G14" s="18">
        <v>0</v>
      </c>
      <c r="H14" s="23">
        <f t="shared" si="1"/>
        <v>0</v>
      </c>
    </row>
    <row r="15" spans="1:10" ht="36.75" customHeight="1" x14ac:dyDescent="0.2">
      <c r="A15" s="15">
        <v>7</v>
      </c>
      <c r="B15" s="16" t="s">
        <v>48</v>
      </c>
      <c r="C15" s="17">
        <v>5000000</v>
      </c>
      <c r="D15" s="17">
        <f t="shared" si="0"/>
        <v>5000000</v>
      </c>
      <c r="E15" s="18">
        <v>0</v>
      </c>
      <c r="F15" s="22"/>
      <c r="G15" s="18">
        <v>0</v>
      </c>
      <c r="H15" s="23">
        <f t="shared" si="1"/>
        <v>0</v>
      </c>
    </row>
    <row r="16" spans="1:10" x14ac:dyDescent="0.2">
      <c r="A16" s="15">
        <v>8</v>
      </c>
      <c r="B16" s="16" t="s">
        <v>11</v>
      </c>
      <c r="C16" s="17">
        <v>4000000</v>
      </c>
      <c r="D16" s="17">
        <f t="shared" si="0"/>
        <v>4000000</v>
      </c>
      <c r="E16" s="18">
        <v>1000</v>
      </c>
      <c r="F16" s="22"/>
      <c r="G16" s="18">
        <v>0</v>
      </c>
      <c r="H16" s="23">
        <f t="shared" si="1"/>
        <v>0</v>
      </c>
    </row>
    <row r="17" spans="1:8" x14ac:dyDescent="0.2">
      <c r="A17" s="15">
        <v>9</v>
      </c>
      <c r="B17" s="16" t="s">
        <v>12</v>
      </c>
      <c r="C17" s="17">
        <v>4000000</v>
      </c>
      <c r="D17" s="17">
        <f t="shared" si="0"/>
        <v>4000000</v>
      </c>
      <c r="E17" s="18">
        <v>1000</v>
      </c>
      <c r="F17" s="22"/>
      <c r="G17" s="18">
        <v>0</v>
      </c>
      <c r="H17" s="23">
        <f t="shared" si="1"/>
        <v>0</v>
      </c>
    </row>
    <row r="18" spans="1:8" x14ac:dyDescent="0.2">
      <c r="A18" s="15">
        <v>10</v>
      </c>
      <c r="B18" s="16" t="s">
        <v>75</v>
      </c>
      <c r="C18" s="17">
        <f>C7+C6+C5+C8+C9+C10</f>
        <v>68766748.854799882</v>
      </c>
      <c r="D18" s="17">
        <f t="shared" si="0"/>
        <v>68766748.854799882</v>
      </c>
      <c r="E18" s="18" t="s">
        <v>74</v>
      </c>
      <c r="F18" s="22"/>
      <c r="G18" s="18"/>
      <c r="H18" s="23"/>
    </row>
    <row r="19" spans="1:8" ht="111" customHeight="1" x14ac:dyDescent="0.2">
      <c r="A19" s="15">
        <v>11</v>
      </c>
      <c r="B19" s="16" t="s">
        <v>46</v>
      </c>
      <c r="C19" s="17">
        <v>200000</v>
      </c>
      <c r="D19" s="17">
        <f>C19*2</f>
        <v>400000</v>
      </c>
      <c r="E19" s="18">
        <v>0</v>
      </c>
      <c r="F19" s="22"/>
      <c r="G19" s="18">
        <v>0</v>
      </c>
      <c r="H19" s="23">
        <f t="shared" si="1"/>
        <v>0</v>
      </c>
    </row>
    <row r="20" spans="1:8" ht="46.5" customHeight="1" x14ac:dyDescent="0.2">
      <c r="A20" s="15">
        <v>12</v>
      </c>
      <c r="B20" s="16" t="s">
        <v>47</v>
      </c>
      <c r="C20" s="17">
        <v>3000000</v>
      </c>
      <c r="D20" s="17">
        <f>C20</f>
        <v>3000000</v>
      </c>
      <c r="E20" s="18">
        <v>0</v>
      </c>
      <c r="F20" s="22"/>
      <c r="G20" s="18">
        <v>0</v>
      </c>
      <c r="H20" s="23">
        <f t="shared" si="1"/>
        <v>0</v>
      </c>
    </row>
    <row r="21" spans="1:8" ht="57.75" customHeight="1" x14ac:dyDescent="0.2">
      <c r="A21" s="15">
        <v>13</v>
      </c>
      <c r="B21" s="16" t="s">
        <v>45</v>
      </c>
      <c r="C21" s="17">
        <v>3000000</v>
      </c>
      <c r="D21" s="17">
        <f>C21*3</f>
        <v>9000000</v>
      </c>
      <c r="E21" s="18">
        <v>0</v>
      </c>
      <c r="F21" s="22"/>
      <c r="G21" s="18">
        <v>0</v>
      </c>
      <c r="H21" s="23">
        <f t="shared" si="1"/>
        <v>0</v>
      </c>
    </row>
    <row r="22" spans="1:8" x14ac:dyDescent="0.2">
      <c r="A22" s="15">
        <v>15</v>
      </c>
      <c r="B22" s="16" t="s">
        <v>13</v>
      </c>
      <c r="C22" s="17">
        <v>5000000</v>
      </c>
      <c r="D22" s="17">
        <f t="shared" ref="D22:D23" si="2">C22</f>
        <v>5000000</v>
      </c>
      <c r="E22" s="18">
        <v>0</v>
      </c>
      <c r="F22" s="22"/>
      <c r="G22" s="18">
        <v>0</v>
      </c>
      <c r="H22" s="23">
        <f t="shared" si="1"/>
        <v>0</v>
      </c>
    </row>
    <row r="23" spans="1:8" ht="13.5" thickBot="1" x14ac:dyDescent="0.25">
      <c r="A23" s="15">
        <v>16</v>
      </c>
      <c r="B23" s="16" t="s">
        <v>14</v>
      </c>
      <c r="C23" s="17">
        <v>1000000</v>
      </c>
      <c r="D23" s="17">
        <f t="shared" si="2"/>
        <v>1000000</v>
      </c>
      <c r="E23" s="18">
        <v>1000</v>
      </c>
      <c r="F23" s="22"/>
      <c r="G23" s="18">
        <v>0</v>
      </c>
      <c r="H23" s="23">
        <f t="shared" si="1"/>
        <v>0</v>
      </c>
    </row>
    <row r="24" spans="1:8" ht="13.5" thickBot="1" x14ac:dyDescent="0.25">
      <c r="A24" s="190" t="s">
        <v>23</v>
      </c>
      <c r="B24" s="191"/>
      <c r="C24" s="191"/>
      <c r="D24" s="191"/>
      <c r="E24" s="191"/>
      <c r="F24" s="19">
        <f>SUM(F5:F23)</f>
        <v>0</v>
      </c>
      <c r="G24" s="19">
        <f>SUM(G5:G23)</f>
        <v>0</v>
      </c>
      <c r="H24" s="19">
        <f>SUM(H5:H23)</f>
        <v>0</v>
      </c>
    </row>
    <row r="26" spans="1:8" x14ac:dyDescent="0.2">
      <c r="H26" s="100"/>
    </row>
  </sheetData>
  <mergeCells count="6">
    <mergeCell ref="H5:H10"/>
    <mergeCell ref="A24:E24"/>
    <mergeCell ref="A5:A8"/>
    <mergeCell ref="E5:E10"/>
    <mergeCell ref="F5:F10"/>
    <mergeCell ref="G5:G10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&amp;L&amp;F&amp;C&amp;P&amp;R&amp;A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6"/>
  <sheetViews>
    <sheetView showGridLines="0" topLeftCell="A25" zoomScaleNormal="100" workbookViewId="0">
      <selection activeCell="K14" sqref="K14"/>
    </sheetView>
  </sheetViews>
  <sheetFormatPr defaultRowHeight="12.75" x14ac:dyDescent="0.2"/>
  <cols>
    <col min="1" max="1" width="5.140625" style="21" customWidth="1"/>
    <col min="2" max="2" width="38.42578125" style="21" customWidth="1"/>
    <col min="3" max="4" width="16.7109375" style="21" customWidth="1"/>
    <col min="5" max="5" width="17.42578125" style="21" customWidth="1"/>
    <col min="6" max="6" width="15.7109375" style="21" customWidth="1"/>
    <col min="7" max="7" width="13.7109375" style="21" customWidth="1"/>
    <col min="8" max="8" width="15.28515625" style="21" customWidth="1"/>
    <col min="9" max="10" width="9.140625" style="21"/>
    <col min="11" max="11" width="63.7109375" style="21" customWidth="1"/>
    <col min="12" max="237" width="9.140625" style="21"/>
    <col min="238" max="238" width="5.140625" style="21" customWidth="1"/>
    <col min="239" max="239" width="38.42578125" style="21" customWidth="1"/>
    <col min="240" max="241" width="16.7109375" style="21" customWidth="1"/>
    <col min="242" max="242" width="13.42578125" style="21" customWidth="1"/>
    <col min="243" max="243" width="15.7109375" style="21" customWidth="1"/>
    <col min="244" max="244" width="13.7109375" style="21" customWidth="1"/>
    <col min="245" max="245" width="15.28515625" style="21" customWidth="1"/>
    <col min="246" max="493" width="9.140625" style="21"/>
    <col min="494" max="494" width="5.140625" style="21" customWidth="1"/>
    <col min="495" max="495" width="38.42578125" style="21" customWidth="1"/>
    <col min="496" max="497" width="16.7109375" style="21" customWidth="1"/>
    <col min="498" max="498" width="13.42578125" style="21" customWidth="1"/>
    <col min="499" max="499" width="15.7109375" style="21" customWidth="1"/>
    <col min="500" max="500" width="13.7109375" style="21" customWidth="1"/>
    <col min="501" max="501" width="15.28515625" style="21" customWidth="1"/>
    <col min="502" max="749" width="9.140625" style="21"/>
    <col min="750" max="750" width="5.140625" style="21" customWidth="1"/>
    <col min="751" max="751" width="38.42578125" style="21" customWidth="1"/>
    <col min="752" max="753" width="16.7109375" style="21" customWidth="1"/>
    <col min="754" max="754" width="13.42578125" style="21" customWidth="1"/>
    <col min="755" max="755" width="15.7109375" style="21" customWidth="1"/>
    <col min="756" max="756" width="13.7109375" style="21" customWidth="1"/>
    <col min="757" max="757" width="15.28515625" style="21" customWidth="1"/>
    <col min="758" max="1005" width="9.140625" style="21"/>
    <col min="1006" max="1006" width="5.140625" style="21" customWidth="1"/>
    <col min="1007" max="1007" width="38.42578125" style="21" customWidth="1"/>
    <col min="1008" max="1009" width="16.7109375" style="21" customWidth="1"/>
    <col min="1010" max="1010" width="13.42578125" style="21" customWidth="1"/>
    <col min="1011" max="1011" width="15.7109375" style="21" customWidth="1"/>
    <col min="1012" max="1012" width="13.7109375" style="21" customWidth="1"/>
    <col min="1013" max="1013" width="15.28515625" style="21" customWidth="1"/>
    <col min="1014" max="1261" width="9.140625" style="21"/>
    <col min="1262" max="1262" width="5.140625" style="21" customWidth="1"/>
    <col min="1263" max="1263" width="38.42578125" style="21" customWidth="1"/>
    <col min="1264" max="1265" width="16.7109375" style="21" customWidth="1"/>
    <col min="1266" max="1266" width="13.42578125" style="21" customWidth="1"/>
    <col min="1267" max="1267" width="15.7109375" style="21" customWidth="1"/>
    <col min="1268" max="1268" width="13.7109375" style="21" customWidth="1"/>
    <col min="1269" max="1269" width="15.28515625" style="21" customWidth="1"/>
    <col min="1270" max="1517" width="9.140625" style="21"/>
    <col min="1518" max="1518" width="5.140625" style="21" customWidth="1"/>
    <col min="1519" max="1519" width="38.42578125" style="21" customWidth="1"/>
    <col min="1520" max="1521" width="16.7109375" style="21" customWidth="1"/>
    <col min="1522" max="1522" width="13.42578125" style="21" customWidth="1"/>
    <col min="1523" max="1523" width="15.7109375" style="21" customWidth="1"/>
    <col min="1524" max="1524" width="13.7109375" style="21" customWidth="1"/>
    <col min="1525" max="1525" width="15.28515625" style="21" customWidth="1"/>
    <col min="1526" max="1773" width="9.140625" style="21"/>
    <col min="1774" max="1774" width="5.140625" style="21" customWidth="1"/>
    <col min="1775" max="1775" width="38.42578125" style="21" customWidth="1"/>
    <col min="1776" max="1777" width="16.7109375" style="21" customWidth="1"/>
    <col min="1778" max="1778" width="13.42578125" style="21" customWidth="1"/>
    <col min="1779" max="1779" width="15.7109375" style="21" customWidth="1"/>
    <col min="1780" max="1780" width="13.7109375" style="21" customWidth="1"/>
    <col min="1781" max="1781" width="15.28515625" style="21" customWidth="1"/>
    <col min="1782" max="2029" width="9.140625" style="21"/>
    <col min="2030" max="2030" width="5.140625" style="21" customWidth="1"/>
    <col min="2031" max="2031" width="38.42578125" style="21" customWidth="1"/>
    <col min="2032" max="2033" width="16.7109375" style="21" customWidth="1"/>
    <col min="2034" max="2034" width="13.42578125" style="21" customWidth="1"/>
    <col min="2035" max="2035" width="15.7109375" style="21" customWidth="1"/>
    <col min="2036" max="2036" width="13.7109375" style="21" customWidth="1"/>
    <col min="2037" max="2037" width="15.28515625" style="21" customWidth="1"/>
    <col min="2038" max="2285" width="9.140625" style="21"/>
    <col min="2286" max="2286" width="5.140625" style="21" customWidth="1"/>
    <col min="2287" max="2287" width="38.42578125" style="21" customWidth="1"/>
    <col min="2288" max="2289" width="16.7109375" style="21" customWidth="1"/>
    <col min="2290" max="2290" width="13.42578125" style="21" customWidth="1"/>
    <col min="2291" max="2291" width="15.7109375" style="21" customWidth="1"/>
    <col min="2292" max="2292" width="13.7109375" style="21" customWidth="1"/>
    <col min="2293" max="2293" width="15.28515625" style="21" customWidth="1"/>
    <col min="2294" max="2541" width="9.140625" style="21"/>
    <col min="2542" max="2542" width="5.140625" style="21" customWidth="1"/>
    <col min="2543" max="2543" width="38.42578125" style="21" customWidth="1"/>
    <col min="2544" max="2545" width="16.7109375" style="21" customWidth="1"/>
    <col min="2546" max="2546" width="13.42578125" style="21" customWidth="1"/>
    <col min="2547" max="2547" width="15.7109375" style="21" customWidth="1"/>
    <col min="2548" max="2548" width="13.7109375" style="21" customWidth="1"/>
    <col min="2549" max="2549" width="15.28515625" style="21" customWidth="1"/>
    <col min="2550" max="2797" width="9.140625" style="21"/>
    <col min="2798" max="2798" width="5.140625" style="21" customWidth="1"/>
    <col min="2799" max="2799" width="38.42578125" style="21" customWidth="1"/>
    <col min="2800" max="2801" width="16.7109375" style="21" customWidth="1"/>
    <col min="2802" max="2802" width="13.42578125" style="21" customWidth="1"/>
    <col min="2803" max="2803" width="15.7109375" style="21" customWidth="1"/>
    <col min="2804" max="2804" width="13.7109375" style="21" customWidth="1"/>
    <col min="2805" max="2805" width="15.28515625" style="21" customWidth="1"/>
    <col min="2806" max="3053" width="9.140625" style="21"/>
    <col min="3054" max="3054" width="5.140625" style="21" customWidth="1"/>
    <col min="3055" max="3055" width="38.42578125" style="21" customWidth="1"/>
    <col min="3056" max="3057" width="16.7109375" style="21" customWidth="1"/>
    <col min="3058" max="3058" width="13.42578125" style="21" customWidth="1"/>
    <col min="3059" max="3059" width="15.7109375" style="21" customWidth="1"/>
    <col min="3060" max="3060" width="13.7109375" style="21" customWidth="1"/>
    <col min="3061" max="3061" width="15.28515625" style="21" customWidth="1"/>
    <col min="3062" max="3309" width="9.140625" style="21"/>
    <col min="3310" max="3310" width="5.140625" style="21" customWidth="1"/>
    <col min="3311" max="3311" width="38.42578125" style="21" customWidth="1"/>
    <col min="3312" max="3313" width="16.7109375" style="21" customWidth="1"/>
    <col min="3314" max="3314" width="13.42578125" style="21" customWidth="1"/>
    <col min="3315" max="3315" width="15.7109375" style="21" customWidth="1"/>
    <col min="3316" max="3316" width="13.7109375" style="21" customWidth="1"/>
    <col min="3317" max="3317" width="15.28515625" style="21" customWidth="1"/>
    <col min="3318" max="3565" width="9.140625" style="21"/>
    <col min="3566" max="3566" width="5.140625" style="21" customWidth="1"/>
    <col min="3567" max="3567" width="38.42578125" style="21" customWidth="1"/>
    <col min="3568" max="3569" width="16.7109375" style="21" customWidth="1"/>
    <col min="3570" max="3570" width="13.42578125" style="21" customWidth="1"/>
    <col min="3571" max="3571" width="15.7109375" style="21" customWidth="1"/>
    <col min="3572" max="3572" width="13.7109375" style="21" customWidth="1"/>
    <col min="3573" max="3573" width="15.28515625" style="21" customWidth="1"/>
    <col min="3574" max="3821" width="9.140625" style="21"/>
    <col min="3822" max="3822" width="5.140625" style="21" customWidth="1"/>
    <col min="3823" max="3823" width="38.42578125" style="21" customWidth="1"/>
    <col min="3824" max="3825" width="16.7109375" style="21" customWidth="1"/>
    <col min="3826" max="3826" width="13.42578125" style="21" customWidth="1"/>
    <col min="3827" max="3827" width="15.7109375" style="21" customWidth="1"/>
    <col min="3828" max="3828" width="13.7109375" style="21" customWidth="1"/>
    <col min="3829" max="3829" width="15.28515625" style="21" customWidth="1"/>
    <col min="3830" max="4077" width="9.140625" style="21"/>
    <col min="4078" max="4078" width="5.140625" style="21" customWidth="1"/>
    <col min="4079" max="4079" width="38.42578125" style="21" customWidth="1"/>
    <col min="4080" max="4081" width="16.7109375" style="21" customWidth="1"/>
    <col min="4082" max="4082" width="13.42578125" style="21" customWidth="1"/>
    <col min="4083" max="4083" width="15.7109375" style="21" customWidth="1"/>
    <col min="4084" max="4084" width="13.7109375" style="21" customWidth="1"/>
    <col min="4085" max="4085" width="15.28515625" style="21" customWidth="1"/>
    <col min="4086" max="4333" width="9.140625" style="21"/>
    <col min="4334" max="4334" width="5.140625" style="21" customWidth="1"/>
    <col min="4335" max="4335" width="38.42578125" style="21" customWidth="1"/>
    <col min="4336" max="4337" width="16.7109375" style="21" customWidth="1"/>
    <col min="4338" max="4338" width="13.42578125" style="21" customWidth="1"/>
    <col min="4339" max="4339" width="15.7109375" style="21" customWidth="1"/>
    <col min="4340" max="4340" width="13.7109375" style="21" customWidth="1"/>
    <col min="4341" max="4341" width="15.28515625" style="21" customWidth="1"/>
    <col min="4342" max="4589" width="9.140625" style="21"/>
    <col min="4590" max="4590" width="5.140625" style="21" customWidth="1"/>
    <col min="4591" max="4591" width="38.42578125" style="21" customWidth="1"/>
    <col min="4592" max="4593" width="16.7109375" style="21" customWidth="1"/>
    <col min="4594" max="4594" width="13.42578125" style="21" customWidth="1"/>
    <col min="4595" max="4595" width="15.7109375" style="21" customWidth="1"/>
    <col min="4596" max="4596" width="13.7109375" style="21" customWidth="1"/>
    <col min="4597" max="4597" width="15.28515625" style="21" customWidth="1"/>
    <col min="4598" max="4845" width="9.140625" style="21"/>
    <col min="4846" max="4846" width="5.140625" style="21" customWidth="1"/>
    <col min="4847" max="4847" width="38.42578125" style="21" customWidth="1"/>
    <col min="4848" max="4849" width="16.7109375" style="21" customWidth="1"/>
    <col min="4850" max="4850" width="13.42578125" style="21" customWidth="1"/>
    <col min="4851" max="4851" width="15.7109375" style="21" customWidth="1"/>
    <col min="4852" max="4852" width="13.7109375" style="21" customWidth="1"/>
    <col min="4853" max="4853" width="15.28515625" style="21" customWidth="1"/>
    <col min="4854" max="5101" width="9.140625" style="21"/>
    <col min="5102" max="5102" width="5.140625" style="21" customWidth="1"/>
    <col min="5103" max="5103" width="38.42578125" style="21" customWidth="1"/>
    <col min="5104" max="5105" width="16.7109375" style="21" customWidth="1"/>
    <col min="5106" max="5106" width="13.42578125" style="21" customWidth="1"/>
    <col min="5107" max="5107" width="15.7109375" style="21" customWidth="1"/>
    <col min="5108" max="5108" width="13.7109375" style="21" customWidth="1"/>
    <col min="5109" max="5109" width="15.28515625" style="21" customWidth="1"/>
    <col min="5110" max="5357" width="9.140625" style="21"/>
    <col min="5358" max="5358" width="5.140625" style="21" customWidth="1"/>
    <col min="5359" max="5359" width="38.42578125" style="21" customWidth="1"/>
    <col min="5360" max="5361" width="16.7109375" style="21" customWidth="1"/>
    <col min="5362" max="5362" width="13.42578125" style="21" customWidth="1"/>
    <col min="5363" max="5363" width="15.7109375" style="21" customWidth="1"/>
    <col min="5364" max="5364" width="13.7109375" style="21" customWidth="1"/>
    <col min="5365" max="5365" width="15.28515625" style="21" customWidth="1"/>
    <col min="5366" max="5613" width="9.140625" style="21"/>
    <col min="5614" max="5614" width="5.140625" style="21" customWidth="1"/>
    <col min="5615" max="5615" width="38.42578125" style="21" customWidth="1"/>
    <col min="5616" max="5617" width="16.7109375" style="21" customWidth="1"/>
    <col min="5618" max="5618" width="13.42578125" style="21" customWidth="1"/>
    <col min="5619" max="5619" width="15.7109375" style="21" customWidth="1"/>
    <col min="5620" max="5620" width="13.7109375" style="21" customWidth="1"/>
    <col min="5621" max="5621" width="15.28515625" style="21" customWidth="1"/>
    <col min="5622" max="5869" width="9.140625" style="21"/>
    <col min="5870" max="5870" width="5.140625" style="21" customWidth="1"/>
    <col min="5871" max="5871" width="38.42578125" style="21" customWidth="1"/>
    <col min="5872" max="5873" width="16.7109375" style="21" customWidth="1"/>
    <col min="5874" max="5874" width="13.42578125" style="21" customWidth="1"/>
    <col min="5875" max="5875" width="15.7109375" style="21" customWidth="1"/>
    <col min="5876" max="5876" width="13.7109375" style="21" customWidth="1"/>
    <col min="5877" max="5877" width="15.28515625" style="21" customWidth="1"/>
    <col min="5878" max="6125" width="9.140625" style="21"/>
    <col min="6126" max="6126" width="5.140625" style="21" customWidth="1"/>
    <col min="6127" max="6127" width="38.42578125" style="21" customWidth="1"/>
    <col min="6128" max="6129" width="16.7109375" style="21" customWidth="1"/>
    <col min="6130" max="6130" width="13.42578125" style="21" customWidth="1"/>
    <col min="6131" max="6131" width="15.7109375" style="21" customWidth="1"/>
    <col min="6132" max="6132" width="13.7109375" style="21" customWidth="1"/>
    <col min="6133" max="6133" width="15.28515625" style="21" customWidth="1"/>
    <col min="6134" max="6381" width="9.140625" style="21"/>
    <col min="6382" max="6382" width="5.140625" style="21" customWidth="1"/>
    <col min="6383" max="6383" width="38.42578125" style="21" customWidth="1"/>
    <col min="6384" max="6385" width="16.7109375" style="21" customWidth="1"/>
    <col min="6386" max="6386" width="13.42578125" style="21" customWidth="1"/>
    <col min="6387" max="6387" width="15.7109375" style="21" customWidth="1"/>
    <col min="6388" max="6388" width="13.7109375" style="21" customWidth="1"/>
    <col min="6389" max="6389" width="15.28515625" style="21" customWidth="1"/>
    <col min="6390" max="6637" width="9.140625" style="21"/>
    <col min="6638" max="6638" width="5.140625" style="21" customWidth="1"/>
    <col min="6639" max="6639" width="38.42578125" style="21" customWidth="1"/>
    <col min="6640" max="6641" width="16.7109375" style="21" customWidth="1"/>
    <col min="6642" max="6642" width="13.42578125" style="21" customWidth="1"/>
    <col min="6643" max="6643" width="15.7109375" style="21" customWidth="1"/>
    <col min="6644" max="6644" width="13.7109375" style="21" customWidth="1"/>
    <col min="6645" max="6645" width="15.28515625" style="21" customWidth="1"/>
    <col min="6646" max="6893" width="9.140625" style="21"/>
    <col min="6894" max="6894" width="5.140625" style="21" customWidth="1"/>
    <col min="6895" max="6895" width="38.42578125" style="21" customWidth="1"/>
    <col min="6896" max="6897" width="16.7109375" style="21" customWidth="1"/>
    <col min="6898" max="6898" width="13.42578125" style="21" customWidth="1"/>
    <col min="6899" max="6899" width="15.7109375" style="21" customWidth="1"/>
    <col min="6900" max="6900" width="13.7109375" style="21" customWidth="1"/>
    <col min="6901" max="6901" width="15.28515625" style="21" customWidth="1"/>
    <col min="6902" max="7149" width="9.140625" style="21"/>
    <col min="7150" max="7150" width="5.140625" style="21" customWidth="1"/>
    <col min="7151" max="7151" width="38.42578125" style="21" customWidth="1"/>
    <col min="7152" max="7153" width="16.7109375" style="21" customWidth="1"/>
    <col min="7154" max="7154" width="13.42578125" style="21" customWidth="1"/>
    <col min="7155" max="7155" width="15.7109375" style="21" customWidth="1"/>
    <col min="7156" max="7156" width="13.7109375" style="21" customWidth="1"/>
    <col min="7157" max="7157" width="15.28515625" style="21" customWidth="1"/>
    <col min="7158" max="7405" width="9.140625" style="21"/>
    <col min="7406" max="7406" width="5.140625" style="21" customWidth="1"/>
    <col min="7407" max="7407" width="38.42578125" style="21" customWidth="1"/>
    <col min="7408" max="7409" width="16.7109375" style="21" customWidth="1"/>
    <col min="7410" max="7410" width="13.42578125" style="21" customWidth="1"/>
    <col min="7411" max="7411" width="15.7109375" style="21" customWidth="1"/>
    <col min="7412" max="7412" width="13.7109375" style="21" customWidth="1"/>
    <col min="7413" max="7413" width="15.28515625" style="21" customWidth="1"/>
    <col min="7414" max="7661" width="9.140625" style="21"/>
    <col min="7662" max="7662" width="5.140625" style="21" customWidth="1"/>
    <col min="7663" max="7663" width="38.42578125" style="21" customWidth="1"/>
    <col min="7664" max="7665" width="16.7109375" style="21" customWidth="1"/>
    <col min="7666" max="7666" width="13.42578125" style="21" customWidth="1"/>
    <col min="7667" max="7667" width="15.7109375" style="21" customWidth="1"/>
    <col min="7668" max="7668" width="13.7109375" style="21" customWidth="1"/>
    <col min="7669" max="7669" width="15.28515625" style="21" customWidth="1"/>
    <col min="7670" max="7917" width="9.140625" style="21"/>
    <col min="7918" max="7918" width="5.140625" style="21" customWidth="1"/>
    <col min="7919" max="7919" width="38.42578125" style="21" customWidth="1"/>
    <col min="7920" max="7921" width="16.7109375" style="21" customWidth="1"/>
    <col min="7922" max="7922" width="13.42578125" style="21" customWidth="1"/>
    <col min="7923" max="7923" width="15.7109375" style="21" customWidth="1"/>
    <col min="7924" max="7924" width="13.7109375" style="21" customWidth="1"/>
    <col min="7925" max="7925" width="15.28515625" style="21" customWidth="1"/>
    <col min="7926" max="8173" width="9.140625" style="21"/>
    <col min="8174" max="8174" width="5.140625" style="21" customWidth="1"/>
    <col min="8175" max="8175" width="38.42578125" style="21" customWidth="1"/>
    <col min="8176" max="8177" width="16.7109375" style="21" customWidth="1"/>
    <col min="8178" max="8178" width="13.42578125" style="21" customWidth="1"/>
    <col min="8179" max="8179" width="15.7109375" style="21" customWidth="1"/>
    <col min="8180" max="8180" width="13.7109375" style="21" customWidth="1"/>
    <col min="8181" max="8181" width="15.28515625" style="21" customWidth="1"/>
    <col min="8182" max="8429" width="9.140625" style="21"/>
    <col min="8430" max="8430" width="5.140625" style="21" customWidth="1"/>
    <col min="8431" max="8431" width="38.42578125" style="21" customWidth="1"/>
    <col min="8432" max="8433" width="16.7109375" style="21" customWidth="1"/>
    <col min="8434" max="8434" width="13.42578125" style="21" customWidth="1"/>
    <col min="8435" max="8435" width="15.7109375" style="21" customWidth="1"/>
    <col min="8436" max="8436" width="13.7109375" style="21" customWidth="1"/>
    <col min="8437" max="8437" width="15.28515625" style="21" customWidth="1"/>
    <col min="8438" max="8685" width="9.140625" style="21"/>
    <col min="8686" max="8686" width="5.140625" style="21" customWidth="1"/>
    <col min="8687" max="8687" width="38.42578125" style="21" customWidth="1"/>
    <col min="8688" max="8689" width="16.7109375" style="21" customWidth="1"/>
    <col min="8690" max="8690" width="13.42578125" style="21" customWidth="1"/>
    <col min="8691" max="8691" width="15.7109375" style="21" customWidth="1"/>
    <col min="8692" max="8692" width="13.7109375" style="21" customWidth="1"/>
    <col min="8693" max="8693" width="15.28515625" style="21" customWidth="1"/>
    <col min="8694" max="8941" width="9.140625" style="21"/>
    <col min="8942" max="8942" width="5.140625" style="21" customWidth="1"/>
    <col min="8943" max="8943" width="38.42578125" style="21" customWidth="1"/>
    <col min="8944" max="8945" width="16.7109375" style="21" customWidth="1"/>
    <col min="8946" max="8946" width="13.42578125" style="21" customWidth="1"/>
    <col min="8947" max="8947" width="15.7109375" style="21" customWidth="1"/>
    <col min="8948" max="8948" width="13.7109375" style="21" customWidth="1"/>
    <col min="8949" max="8949" width="15.28515625" style="21" customWidth="1"/>
    <col min="8950" max="9197" width="9.140625" style="21"/>
    <col min="9198" max="9198" width="5.140625" style="21" customWidth="1"/>
    <col min="9199" max="9199" width="38.42578125" style="21" customWidth="1"/>
    <col min="9200" max="9201" width="16.7109375" style="21" customWidth="1"/>
    <col min="9202" max="9202" width="13.42578125" style="21" customWidth="1"/>
    <col min="9203" max="9203" width="15.7109375" style="21" customWidth="1"/>
    <col min="9204" max="9204" width="13.7109375" style="21" customWidth="1"/>
    <col min="9205" max="9205" width="15.28515625" style="21" customWidth="1"/>
    <col min="9206" max="9453" width="9.140625" style="21"/>
    <col min="9454" max="9454" width="5.140625" style="21" customWidth="1"/>
    <col min="9455" max="9455" width="38.42578125" style="21" customWidth="1"/>
    <col min="9456" max="9457" width="16.7109375" style="21" customWidth="1"/>
    <col min="9458" max="9458" width="13.42578125" style="21" customWidth="1"/>
    <col min="9459" max="9459" width="15.7109375" style="21" customWidth="1"/>
    <col min="9460" max="9460" width="13.7109375" style="21" customWidth="1"/>
    <col min="9461" max="9461" width="15.28515625" style="21" customWidth="1"/>
    <col min="9462" max="9709" width="9.140625" style="21"/>
    <col min="9710" max="9710" width="5.140625" style="21" customWidth="1"/>
    <col min="9711" max="9711" width="38.42578125" style="21" customWidth="1"/>
    <col min="9712" max="9713" width="16.7109375" style="21" customWidth="1"/>
    <col min="9714" max="9714" width="13.42578125" style="21" customWidth="1"/>
    <col min="9715" max="9715" width="15.7109375" style="21" customWidth="1"/>
    <col min="9716" max="9716" width="13.7109375" style="21" customWidth="1"/>
    <col min="9717" max="9717" width="15.28515625" style="21" customWidth="1"/>
    <col min="9718" max="9965" width="9.140625" style="21"/>
    <col min="9966" max="9966" width="5.140625" style="21" customWidth="1"/>
    <col min="9967" max="9967" width="38.42578125" style="21" customWidth="1"/>
    <col min="9968" max="9969" width="16.7109375" style="21" customWidth="1"/>
    <col min="9970" max="9970" width="13.42578125" style="21" customWidth="1"/>
    <col min="9971" max="9971" width="15.7109375" style="21" customWidth="1"/>
    <col min="9972" max="9972" width="13.7109375" style="21" customWidth="1"/>
    <col min="9973" max="9973" width="15.28515625" style="21" customWidth="1"/>
    <col min="9974" max="10221" width="9.140625" style="21"/>
    <col min="10222" max="10222" width="5.140625" style="21" customWidth="1"/>
    <col min="10223" max="10223" width="38.42578125" style="21" customWidth="1"/>
    <col min="10224" max="10225" width="16.7109375" style="21" customWidth="1"/>
    <col min="10226" max="10226" width="13.42578125" style="21" customWidth="1"/>
    <col min="10227" max="10227" width="15.7109375" style="21" customWidth="1"/>
    <col min="10228" max="10228" width="13.7109375" style="21" customWidth="1"/>
    <col min="10229" max="10229" width="15.28515625" style="21" customWidth="1"/>
    <col min="10230" max="10477" width="9.140625" style="21"/>
    <col min="10478" max="10478" width="5.140625" style="21" customWidth="1"/>
    <col min="10479" max="10479" width="38.42578125" style="21" customWidth="1"/>
    <col min="10480" max="10481" width="16.7109375" style="21" customWidth="1"/>
    <col min="10482" max="10482" width="13.42578125" style="21" customWidth="1"/>
    <col min="10483" max="10483" width="15.7109375" style="21" customWidth="1"/>
    <col min="10484" max="10484" width="13.7109375" style="21" customWidth="1"/>
    <col min="10485" max="10485" width="15.28515625" style="21" customWidth="1"/>
    <col min="10486" max="10733" width="9.140625" style="21"/>
    <col min="10734" max="10734" width="5.140625" style="21" customWidth="1"/>
    <col min="10735" max="10735" width="38.42578125" style="21" customWidth="1"/>
    <col min="10736" max="10737" width="16.7109375" style="21" customWidth="1"/>
    <col min="10738" max="10738" width="13.42578125" style="21" customWidth="1"/>
    <col min="10739" max="10739" width="15.7109375" style="21" customWidth="1"/>
    <col min="10740" max="10740" width="13.7109375" style="21" customWidth="1"/>
    <col min="10741" max="10741" width="15.28515625" style="21" customWidth="1"/>
    <col min="10742" max="10989" width="9.140625" style="21"/>
    <col min="10990" max="10990" width="5.140625" style="21" customWidth="1"/>
    <col min="10991" max="10991" width="38.42578125" style="21" customWidth="1"/>
    <col min="10992" max="10993" width="16.7109375" style="21" customWidth="1"/>
    <col min="10994" max="10994" width="13.42578125" style="21" customWidth="1"/>
    <col min="10995" max="10995" width="15.7109375" style="21" customWidth="1"/>
    <col min="10996" max="10996" width="13.7109375" style="21" customWidth="1"/>
    <col min="10997" max="10997" width="15.28515625" style="21" customWidth="1"/>
    <col min="10998" max="11245" width="9.140625" style="21"/>
    <col min="11246" max="11246" width="5.140625" style="21" customWidth="1"/>
    <col min="11247" max="11247" width="38.42578125" style="21" customWidth="1"/>
    <col min="11248" max="11249" width="16.7109375" style="21" customWidth="1"/>
    <col min="11250" max="11250" width="13.42578125" style="21" customWidth="1"/>
    <col min="11251" max="11251" width="15.7109375" style="21" customWidth="1"/>
    <col min="11252" max="11252" width="13.7109375" style="21" customWidth="1"/>
    <col min="11253" max="11253" width="15.28515625" style="21" customWidth="1"/>
    <col min="11254" max="11501" width="9.140625" style="21"/>
    <col min="11502" max="11502" width="5.140625" style="21" customWidth="1"/>
    <col min="11503" max="11503" width="38.42578125" style="21" customWidth="1"/>
    <col min="11504" max="11505" width="16.7109375" style="21" customWidth="1"/>
    <col min="11506" max="11506" width="13.42578125" style="21" customWidth="1"/>
    <col min="11507" max="11507" width="15.7109375" style="21" customWidth="1"/>
    <col min="11508" max="11508" width="13.7109375" style="21" customWidth="1"/>
    <col min="11509" max="11509" width="15.28515625" style="21" customWidth="1"/>
    <col min="11510" max="11757" width="9.140625" style="21"/>
    <col min="11758" max="11758" width="5.140625" style="21" customWidth="1"/>
    <col min="11759" max="11759" width="38.42578125" style="21" customWidth="1"/>
    <col min="11760" max="11761" width="16.7109375" style="21" customWidth="1"/>
    <col min="11762" max="11762" width="13.42578125" style="21" customWidth="1"/>
    <col min="11763" max="11763" width="15.7109375" style="21" customWidth="1"/>
    <col min="11764" max="11764" width="13.7109375" style="21" customWidth="1"/>
    <col min="11765" max="11765" width="15.28515625" style="21" customWidth="1"/>
    <col min="11766" max="12013" width="9.140625" style="21"/>
    <col min="12014" max="12014" width="5.140625" style="21" customWidth="1"/>
    <col min="12015" max="12015" width="38.42578125" style="21" customWidth="1"/>
    <col min="12016" max="12017" width="16.7109375" style="21" customWidth="1"/>
    <col min="12018" max="12018" width="13.42578125" style="21" customWidth="1"/>
    <col min="12019" max="12019" width="15.7109375" style="21" customWidth="1"/>
    <col min="12020" max="12020" width="13.7109375" style="21" customWidth="1"/>
    <col min="12021" max="12021" width="15.28515625" style="21" customWidth="1"/>
    <col min="12022" max="12269" width="9.140625" style="21"/>
    <col min="12270" max="12270" width="5.140625" style="21" customWidth="1"/>
    <col min="12271" max="12271" width="38.42578125" style="21" customWidth="1"/>
    <col min="12272" max="12273" width="16.7109375" style="21" customWidth="1"/>
    <col min="12274" max="12274" width="13.42578125" style="21" customWidth="1"/>
    <col min="12275" max="12275" width="15.7109375" style="21" customWidth="1"/>
    <col min="12276" max="12276" width="13.7109375" style="21" customWidth="1"/>
    <col min="12277" max="12277" width="15.28515625" style="21" customWidth="1"/>
    <col min="12278" max="12525" width="9.140625" style="21"/>
    <col min="12526" max="12526" width="5.140625" style="21" customWidth="1"/>
    <col min="12527" max="12527" width="38.42578125" style="21" customWidth="1"/>
    <col min="12528" max="12529" width="16.7109375" style="21" customWidth="1"/>
    <col min="12530" max="12530" width="13.42578125" style="21" customWidth="1"/>
    <col min="12531" max="12531" width="15.7109375" style="21" customWidth="1"/>
    <col min="12532" max="12532" width="13.7109375" style="21" customWidth="1"/>
    <col min="12533" max="12533" width="15.28515625" style="21" customWidth="1"/>
    <col min="12534" max="12781" width="9.140625" style="21"/>
    <col min="12782" max="12782" width="5.140625" style="21" customWidth="1"/>
    <col min="12783" max="12783" width="38.42578125" style="21" customWidth="1"/>
    <col min="12784" max="12785" width="16.7109375" style="21" customWidth="1"/>
    <col min="12786" max="12786" width="13.42578125" style="21" customWidth="1"/>
    <col min="12787" max="12787" width="15.7109375" style="21" customWidth="1"/>
    <col min="12788" max="12788" width="13.7109375" style="21" customWidth="1"/>
    <col min="12789" max="12789" width="15.28515625" style="21" customWidth="1"/>
    <col min="12790" max="13037" width="9.140625" style="21"/>
    <col min="13038" max="13038" width="5.140625" style="21" customWidth="1"/>
    <col min="13039" max="13039" width="38.42578125" style="21" customWidth="1"/>
    <col min="13040" max="13041" width="16.7109375" style="21" customWidth="1"/>
    <col min="13042" max="13042" width="13.42578125" style="21" customWidth="1"/>
    <col min="13043" max="13043" width="15.7109375" style="21" customWidth="1"/>
    <col min="13044" max="13044" width="13.7109375" style="21" customWidth="1"/>
    <col min="13045" max="13045" width="15.28515625" style="21" customWidth="1"/>
    <col min="13046" max="13293" width="9.140625" style="21"/>
    <col min="13294" max="13294" width="5.140625" style="21" customWidth="1"/>
    <col min="13295" max="13295" width="38.42578125" style="21" customWidth="1"/>
    <col min="13296" max="13297" width="16.7109375" style="21" customWidth="1"/>
    <col min="13298" max="13298" width="13.42578125" style="21" customWidth="1"/>
    <col min="13299" max="13299" width="15.7109375" style="21" customWidth="1"/>
    <col min="13300" max="13300" width="13.7109375" style="21" customWidth="1"/>
    <col min="13301" max="13301" width="15.28515625" style="21" customWidth="1"/>
    <col min="13302" max="13549" width="9.140625" style="21"/>
    <col min="13550" max="13550" width="5.140625" style="21" customWidth="1"/>
    <col min="13551" max="13551" width="38.42578125" style="21" customWidth="1"/>
    <col min="13552" max="13553" width="16.7109375" style="21" customWidth="1"/>
    <col min="13554" max="13554" width="13.42578125" style="21" customWidth="1"/>
    <col min="13555" max="13555" width="15.7109375" style="21" customWidth="1"/>
    <col min="13556" max="13556" width="13.7109375" style="21" customWidth="1"/>
    <col min="13557" max="13557" width="15.28515625" style="21" customWidth="1"/>
    <col min="13558" max="13805" width="9.140625" style="21"/>
    <col min="13806" max="13806" width="5.140625" style="21" customWidth="1"/>
    <col min="13807" max="13807" width="38.42578125" style="21" customWidth="1"/>
    <col min="13808" max="13809" width="16.7109375" style="21" customWidth="1"/>
    <col min="13810" max="13810" width="13.42578125" style="21" customWidth="1"/>
    <col min="13811" max="13811" width="15.7109375" style="21" customWidth="1"/>
    <col min="13812" max="13812" width="13.7109375" style="21" customWidth="1"/>
    <col min="13813" max="13813" width="15.28515625" style="21" customWidth="1"/>
    <col min="13814" max="14061" width="9.140625" style="21"/>
    <col min="14062" max="14062" width="5.140625" style="21" customWidth="1"/>
    <col min="14063" max="14063" width="38.42578125" style="21" customWidth="1"/>
    <col min="14064" max="14065" width="16.7109375" style="21" customWidth="1"/>
    <col min="14066" max="14066" width="13.42578125" style="21" customWidth="1"/>
    <col min="14067" max="14067" width="15.7109375" style="21" customWidth="1"/>
    <col min="14068" max="14068" width="13.7109375" style="21" customWidth="1"/>
    <col min="14069" max="14069" width="15.28515625" style="21" customWidth="1"/>
    <col min="14070" max="14317" width="9.140625" style="21"/>
    <col min="14318" max="14318" width="5.140625" style="21" customWidth="1"/>
    <col min="14319" max="14319" width="38.42578125" style="21" customWidth="1"/>
    <col min="14320" max="14321" width="16.7109375" style="21" customWidth="1"/>
    <col min="14322" max="14322" width="13.42578125" style="21" customWidth="1"/>
    <col min="14323" max="14323" width="15.7109375" style="21" customWidth="1"/>
    <col min="14324" max="14324" width="13.7109375" style="21" customWidth="1"/>
    <col min="14325" max="14325" width="15.28515625" style="21" customWidth="1"/>
    <col min="14326" max="14573" width="9.140625" style="21"/>
    <col min="14574" max="14574" width="5.140625" style="21" customWidth="1"/>
    <col min="14575" max="14575" width="38.42578125" style="21" customWidth="1"/>
    <col min="14576" max="14577" width="16.7109375" style="21" customWidth="1"/>
    <col min="14578" max="14578" width="13.42578125" style="21" customWidth="1"/>
    <col min="14579" max="14579" width="15.7109375" style="21" customWidth="1"/>
    <col min="14580" max="14580" width="13.7109375" style="21" customWidth="1"/>
    <col min="14581" max="14581" width="15.28515625" style="21" customWidth="1"/>
    <col min="14582" max="14829" width="9.140625" style="21"/>
    <col min="14830" max="14830" width="5.140625" style="21" customWidth="1"/>
    <col min="14831" max="14831" width="38.42578125" style="21" customWidth="1"/>
    <col min="14832" max="14833" width="16.7109375" style="21" customWidth="1"/>
    <col min="14834" max="14834" width="13.42578125" style="21" customWidth="1"/>
    <col min="14835" max="14835" width="15.7109375" style="21" customWidth="1"/>
    <col min="14836" max="14836" width="13.7109375" style="21" customWidth="1"/>
    <col min="14837" max="14837" width="15.28515625" style="21" customWidth="1"/>
    <col min="14838" max="15085" width="9.140625" style="21"/>
    <col min="15086" max="15086" width="5.140625" style="21" customWidth="1"/>
    <col min="15087" max="15087" width="38.42578125" style="21" customWidth="1"/>
    <col min="15088" max="15089" width="16.7109375" style="21" customWidth="1"/>
    <col min="15090" max="15090" width="13.42578125" style="21" customWidth="1"/>
    <col min="15091" max="15091" width="15.7109375" style="21" customWidth="1"/>
    <col min="15092" max="15092" width="13.7109375" style="21" customWidth="1"/>
    <col min="15093" max="15093" width="15.28515625" style="21" customWidth="1"/>
    <col min="15094" max="15341" width="9.140625" style="21"/>
    <col min="15342" max="15342" width="5.140625" style="21" customWidth="1"/>
    <col min="15343" max="15343" width="38.42578125" style="21" customWidth="1"/>
    <col min="15344" max="15345" width="16.7109375" style="21" customWidth="1"/>
    <col min="15346" max="15346" width="13.42578125" style="21" customWidth="1"/>
    <col min="15347" max="15347" width="15.7109375" style="21" customWidth="1"/>
    <col min="15348" max="15348" width="13.7109375" style="21" customWidth="1"/>
    <col min="15349" max="15349" width="15.28515625" style="21" customWidth="1"/>
    <col min="15350" max="15597" width="9.140625" style="21"/>
    <col min="15598" max="15598" width="5.140625" style="21" customWidth="1"/>
    <col min="15599" max="15599" width="38.42578125" style="21" customWidth="1"/>
    <col min="15600" max="15601" width="16.7109375" style="21" customWidth="1"/>
    <col min="15602" max="15602" width="13.42578125" style="21" customWidth="1"/>
    <col min="15603" max="15603" width="15.7109375" style="21" customWidth="1"/>
    <col min="15604" max="15604" width="13.7109375" style="21" customWidth="1"/>
    <col min="15605" max="15605" width="15.28515625" style="21" customWidth="1"/>
    <col min="15606" max="15853" width="9.140625" style="21"/>
    <col min="15854" max="15854" width="5.140625" style="21" customWidth="1"/>
    <col min="15855" max="15855" width="38.42578125" style="21" customWidth="1"/>
    <col min="15856" max="15857" width="16.7109375" style="21" customWidth="1"/>
    <col min="15858" max="15858" width="13.42578125" style="21" customWidth="1"/>
    <col min="15859" max="15859" width="15.7109375" style="21" customWidth="1"/>
    <col min="15860" max="15860" width="13.7109375" style="21" customWidth="1"/>
    <col min="15861" max="15861" width="15.28515625" style="21" customWidth="1"/>
    <col min="15862" max="16109" width="9.140625" style="21"/>
    <col min="16110" max="16110" width="5.140625" style="21" customWidth="1"/>
    <col min="16111" max="16111" width="38.42578125" style="21" customWidth="1"/>
    <col min="16112" max="16113" width="16.7109375" style="21" customWidth="1"/>
    <col min="16114" max="16114" width="13.42578125" style="21" customWidth="1"/>
    <col min="16115" max="16115" width="15.7109375" style="21" customWidth="1"/>
    <col min="16116" max="16116" width="13.7109375" style="21" customWidth="1"/>
    <col min="16117" max="16117" width="15.28515625" style="21" customWidth="1"/>
    <col min="16118" max="16384" width="9.140625" style="21"/>
  </cols>
  <sheetData>
    <row r="1" spans="1:8" ht="15.75" x14ac:dyDescent="0.25">
      <c r="A1" s="1" t="s">
        <v>54</v>
      </c>
      <c r="B1" s="1"/>
      <c r="C1" s="1"/>
      <c r="D1" s="1"/>
      <c r="E1" s="1"/>
      <c r="F1" s="2"/>
      <c r="G1" s="2"/>
      <c r="H1" s="2"/>
    </row>
    <row r="2" spans="1:8" x14ac:dyDescent="0.2">
      <c r="A2" s="3"/>
      <c r="B2" s="2"/>
      <c r="C2" s="4"/>
      <c r="D2" s="4"/>
      <c r="E2" s="5"/>
      <c r="F2" s="2"/>
      <c r="G2" s="2"/>
      <c r="H2" s="2"/>
    </row>
    <row r="4" spans="1:8" ht="13.5" thickBot="1" x14ac:dyDescent="0.25"/>
    <row r="5" spans="1:8" ht="13.5" thickBot="1" x14ac:dyDescent="0.25">
      <c r="A5" s="26"/>
      <c r="B5" s="27" t="s">
        <v>56</v>
      </c>
      <c r="C5" s="28"/>
      <c r="D5" s="28"/>
      <c r="E5" s="29"/>
      <c r="F5" s="29"/>
      <c r="G5" s="29"/>
      <c r="H5" s="30"/>
    </row>
    <row r="6" spans="1:8" s="39" customFormat="1" x14ac:dyDescent="0.2">
      <c r="A6" s="40"/>
      <c r="B6" s="41" t="s">
        <v>83</v>
      </c>
      <c r="C6" s="128">
        <v>44704743.140000001</v>
      </c>
      <c r="D6" s="42"/>
      <c r="E6" s="43"/>
      <c r="F6" s="43"/>
      <c r="G6" s="43"/>
      <c r="H6" s="44"/>
    </row>
    <row r="7" spans="1:8" s="39" customFormat="1" ht="15" x14ac:dyDescent="0.25">
      <c r="A7" s="84"/>
      <c r="B7" s="85" t="s">
        <v>84</v>
      </c>
      <c r="C7" s="129">
        <v>16619903.49</v>
      </c>
      <c r="D7" s="167"/>
      <c r="E7" s="127"/>
      <c r="F7" s="87"/>
      <c r="G7" s="87"/>
      <c r="H7" s="88"/>
    </row>
    <row r="8" spans="1:8" s="39" customFormat="1" x14ac:dyDescent="0.2">
      <c r="A8" s="45"/>
      <c r="B8" s="46" t="s">
        <v>35</v>
      </c>
      <c r="C8" s="150">
        <v>168</v>
      </c>
      <c r="D8" s="47"/>
      <c r="E8" s="48"/>
      <c r="F8" s="48"/>
      <c r="G8" s="48"/>
      <c r="H8" s="49"/>
    </row>
    <row r="9" spans="1:8" s="39" customFormat="1" x14ac:dyDescent="0.2">
      <c r="A9" s="45"/>
      <c r="B9" s="46" t="s">
        <v>71</v>
      </c>
      <c r="C9" s="150">
        <v>24</v>
      </c>
      <c r="D9" s="86"/>
      <c r="E9" s="87"/>
      <c r="F9" s="87"/>
      <c r="G9" s="87"/>
      <c r="H9" s="88"/>
    </row>
    <row r="10" spans="1:8" s="39" customFormat="1" x14ac:dyDescent="0.2">
      <c r="A10" s="45"/>
      <c r="B10" s="46" t="s">
        <v>61</v>
      </c>
      <c r="C10" s="150">
        <v>695</v>
      </c>
      <c r="D10" s="101"/>
      <c r="E10" s="101"/>
      <c r="F10" s="101"/>
      <c r="G10" s="101"/>
      <c r="H10" s="168"/>
    </row>
    <row r="11" spans="1:8" s="39" customFormat="1" ht="13.5" thickBot="1" x14ac:dyDescent="0.25">
      <c r="A11" s="95"/>
      <c r="B11" s="96"/>
      <c r="C11" s="97"/>
      <c r="D11" s="97"/>
      <c r="E11" s="98"/>
      <c r="F11" s="98"/>
      <c r="G11" s="98"/>
      <c r="H11" s="99"/>
    </row>
    <row r="12" spans="1:8" ht="39" thickBot="1" x14ac:dyDescent="0.25">
      <c r="A12" s="24" t="s">
        <v>1</v>
      </c>
      <c r="B12" s="24" t="s">
        <v>2</v>
      </c>
      <c r="C12" s="25" t="s">
        <v>24</v>
      </c>
      <c r="D12" s="25" t="s">
        <v>25</v>
      </c>
      <c r="E12" s="24" t="s">
        <v>26</v>
      </c>
      <c r="F12" s="24" t="s">
        <v>27</v>
      </c>
      <c r="G12" s="24" t="s">
        <v>28</v>
      </c>
      <c r="H12" s="24" t="s">
        <v>29</v>
      </c>
    </row>
    <row r="13" spans="1:8" ht="13.5" thickBot="1" x14ac:dyDescent="0.25">
      <c r="A13" s="125" t="s">
        <v>15</v>
      </c>
      <c r="B13" s="203" t="s">
        <v>30</v>
      </c>
      <c r="C13" s="204"/>
      <c r="D13" s="204"/>
      <c r="E13" s="204"/>
      <c r="F13" s="204"/>
      <c r="G13" s="204"/>
      <c r="H13" s="205"/>
    </row>
    <row r="14" spans="1:8" ht="15" customHeight="1" x14ac:dyDescent="0.2">
      <c r="A14" s="94"/>
      <c r="B14" s="166" t="s">
        <v>30</v>
      </c>
      <c r="C14" s="157">
        <v>1000000</v>
      </c>
      <c r="D14" s="157">
        <v>3000000</v>
      </c>
      <c r="E14" s="206">
        <v>0</v>
      </c>
      <c r="F14" s="207"/>
      <c r="G14" s="206">
        <v>0</v>
      </c>
      <c r="H14" s="208">
        <f>F14+G14</f>
        <v>0</v>
      </c>
    </row>
    <row r="15" spans="1:8" ht="15" customHeight="1" x14ac:dyDescent="0.2">
      <c r="A15" s="94"/>
      <c r="B15" s="91" t="s">
        <v>31</v>
      </c>
      <c r="C15" s="209" t="s">
        <v>53</v>
      </c>
      <c r="D15" s="210"/>
      <c r="E15" s="206"/>
      <c r="F15" s="207"/>
      <c r="G15" s="206"/>
      <c r="H15" s="208"/>
    </row>
    <row r="16" spans="1:8" ht="25.5" x14ac:dyDescent="0.2">
      <c r="A16" s="94"/>
      <c r="B16" s="90" t="s">
        <v>49</v>
      </c>
      <c r="C16" s="211"/>
      <c r="D16" s="212"/>
      <c r="E16" s="206"/>
      <c r="F16" s="207"/>
      <c r="G16" s="206"/>
      <c r="H16" s="208"/>
    </row>
    <row r="17" spans="1:11" ht="25.5" x14ac:dyDescent="0.2">
      <c r="A17" s="94"/>
      <c r="B17" s="90" t="s">
        <v>50</v>
      </c>
      <c r="C17" s="211"/>
      <c r="D17" s="212"/>
      <c r="E17" s="206"/>
      <c r="F17" s="207"/>
      <c r="G17" s="206"/>
      <c r="H17" s="208"/>
      <c r="K17" s="103"/>
    </row>
    <row r="18" spans="1:11" ht="51" x14ac:dyDescent="0.2">
      <c r="A18" s="94"/>
      <c r="B18" s="90" t="s">
        <v>62</v>
      </c>
      <c r="C18" s="211"/>
      <c r="D18" s="212"/>
      <c r="E18" s="206"/>
      <c r="F18" s="207"/>
      <c r="G18" s="206"/>
      <c r="H18" s="208"/>
      <c r="K18" s="103"/>
    </row>
    <row r="19" spans="1:11" ht="25.5" x14ac:dyDescent="0.2">
      <c r="A19" s="94"/>
      <c r="B19" s="90" t="s">
        <v>51</v>
      </c>
      <c r="C19" s="211"/>
      <c r="D19" s="212"/>
      <c r="E19" s="206"/>
      <c r="F19" s="207"/>
      <c r="G19" s="206"/>
      <c r="H19" s="208"/>
      <c r="K19" s="92"/>
    </row>
    <row r="20" spans="1:11" ht="51" x14ac:dyDescent="0.2">
      <c r="A20" s="94"/>
      <c r="B20" s="90" t="s">
        <v>63</v>
      </c>
      <c r="C20" s="211"/>
      <c r="D20" s="212"/>
      <c r="E20" s="206"/>
      <c r="F20" s="207"/>
      <c r="G20" s="206"/>
      <c r="H20" s="208"/>
      <c r="K20" s="100"/>
    </row>
    <row r="21" spans="1:11" ht="39" thickBot="1" x14ac:dyDescent="0.25">
      <c r="A21" s="94"/>
      <c r="B21" s="90" t="s">
        <v>52</v>
      </c>
      <c r="C21" s="213"/>
      <c r="D21" s="214"/>
      <c r="E21" s="206"/>
      <c r="F21" s="207"/>
      <c r="G21" s="206"/>
      <c r="H21" s="208"/>
    </row>
    <row r="22" spans="1:11" ht="13.5" thickBot="1" x14ac:dyDescent="0.25">
      <c r="A22" s="215" t="s">
        <v>23</v>
      </c>
      <c r="B22" s="216"/>
      <c r="C22" s="216"/>
      <c r="D22" s="216"/>
      <c r="E22" s="217"/>
      <c r="F22" s="158">
        <f>SUM(F14)</f>
        <v>0</v>
      </c>
      <c r="G22" s="158">
        <f>SUM(G14)</f>
        <v>0</v>
      </c>
      <c r="H22" s="159">
        <f>SUM(H14:H21)</f>
        <v>0</v>
      </c>
    </row>
    <row r="23" spans="1:11" ht="13.5" thickBot="1" x14ac:dyDescent="0.25">
      <c r="A23" s="125" t="s">
        <v>16</v>
      </c>
      <c r="B23" s="218" t="s">
        <v>33</v>
      </c>
      <c r="C23" s="219"/>
      <c r="D23" s="219"/>
      <c r="E23" s="219"/>
      <c r="F23" s="219"/>
      <c r="G23" s="219"/>
      <c r="H23" s="220"/>
    </row>
    <row r="24" spans="1:11" x14ac:dyDescent="0.2">
      <c r="A24" s="126"/>
      <c r="B24" s="160"/>
      <c r="C24" s="157">
        <v>500000</v>
      </c>
      <c r="D24" s="157">
        <v>1000000</v>
      </c>
      <c r="E24" s="161">
        <v>0</v>
      </c>
      <c r="F24" s="162"/>
      <c r="G24" s="161">
        <v>0</v>
      </c>
      <c r="H24" s="163">
        <f>F24+G24</f>
        <v>0</v>
      </c>
    </row>
    <row r="25" spans="1:11" ht="13.5" thickBot="1" x14ac:dyDescent="0.25">
      <c r="A25" s="126"/>
      <c r="B25" s="119"/>
      <c r="C25" s="120"/>
      <c r="D25" s="120"/>
      <c r="E25" s="121"/>
      <c r="F25" s="122"/>
      <c r="G25" s="123"/>
      <c r="H25" s="124"/>
    </row>
    <row r="26" spans="1:11" ht="13.5" thickBot="1" x14ac:dyDescent="0.25">
      <c r="A26" s="215" t="s">
        <v>32</v>
      </c>
      <c r="B26" s="216"/>
      <c r="C26" s="216"/>
      <c r="D26" s="216"/>
      <c r="E26" s="217"/>
      <c r="F26" s="164">
        <f>SUM(F24:F25)</f>
        <v>0</v>
      </c>
      <c r="G26" s="158"/>
      <c r="H26" s="159">
        <f>SUM(H24:H25)</f>
        <v>0</v>
      </c>
    </row>
    <row r="27" spans="1:11" ht="13.5" thickBot="1" x14ac:dyDescent="0.25">
      <c r="A27" s="221" t="s">
        <v>17</v>
      </c>
      <c r="B27" s="218" t="s">
        <v>72</v>
      </c>
      <c r="C27" s="219"/>
      <c r="D27" s="219"/>
      <c r="E27" s="219"/>
      <c r="F27" s="219"/>
      <c r="G27" s="219"/>
      <c r="H27" s="220"/>
    </row>
    <row r="28" spans="1:11" ht="48" customHeight="1" x14ac:dyDescent="0.2">
      <c r="A28" s="222"/>
      <c r="B28" s="165" t="s">
        <v>114</v>
      </c>
      <c r="C28" s="157">
        <v>1500000</v>
      </c>
      <c r="D28" s="224">
        <f>C28*2</f>
        <v>3000000</v>
      </c>
      <c r="E28" s="161">
        <v>0</v>
      </c>
      <c r="F28" s="162"/>
      <c r="G28" s="161">
        <v>0</v>
      </c>
      <c r="H28" s="163">
        <f>F28+G28</f>
        <v>0</v>
      </c>
    </row>
    <row r="29" spans="1:11" ht="57.75" customHeight="1" x14ac:dyDescent="0.2">
      <c r="A29" s="222"/>
      <c r="B29" s="115" t="s">
        <v>76</v>
      </c>
      <c r="C29" s="89">
        <v>1500000</v>
      </c>
      <c r="D29" s="225"/>
      <c r="E29" s="31">
        <v>0</v>
      </c>
      <c r="F29" s="35"/>
      <c r="G29" s="31">
        <v>0</v>
      </c>
      <c r="H29" s="36">
        <f>F29+G29</f>
        <v>0</v>
      </c>
    </row>
    <row r="30" spans="1:11" ht="13.5" thickBot="1" x14ac:dyDescent="0.25">
      <c r="A30" s="223"/>
      <c r="B30" s="226" t="s">
        <v>32</v>
      </c>
      <c r="C30" s="227"/>
      <c r="D30" s="227"/>
      <c r="E30" s="228"/>
      <c r="F30" s="32"/>
      <c r="G30" s="33"/>
      <c r="H30" s="34"/>
    </row>
    <row r="31" spans="1:11" ht="13.5" thickBot="1" x14ac:dyDescent="0.25">
      <c r="A31" s="215" t="s">
        <v>23</v>
      </c>
      <c r="B31" s="216"/>
      <c r="C31" s="216"/>
      <c r="D31" s="216"/>
      <c r="E31" s="217"/>
      <c r="F31" s="158">
        <f>SUM(F28:F29)</f>
        <v>0</v>
      </c>
      <c r="G31" s="158">
        <f>G24</f>
        <v>0</v>
      </c>
      <c r="H31" s="159">
        <f>SUM(H28:H29)</f>
        <v>0</v>
      </c>
    </row>
    <row r="32" spans="1:11" ht="13.5" thickBot="1" x14ac:dyDescent="0.25">
      <c r="A32" s="221" t="s">
        <v>89</v>
      </c>
      <c r="B32" s="218" t="s">
        <v>72</v>
      </c>
      <c r="C32" s="219"/>
      <c r="D32" s="219"/>
      <c r="E32" s="219"/>
      <c r="F32" s="219"/>
      <c r="G32" s="219"/>
      <c r="H32" s="220"/>
    </row>
    <row r="33" spans="1:8" ht="25.5" x14ac:dyDescent="0.2">
      <c r="A33" s="222"/>
      <c r="B33" s="165" t="s">
        <v>112</v>
      </c>
      <c r="C33" s="231">
        <v>6220000</v>
      </c>
      <c r="D33" s="206">
        <f>C33</f>
        <v>6220000</v>
      </c>
      <c r="E33" s="206">
        <v>0</v>
      </c>
      <c r="F33" s="234"/>
      <c r="G33" s="206">
        <v>0</v>
      </c>
      <c r="H33" s="208">
        <f>F33+G33</f>
        <v>0</v>
      </c>
    </row>
    <row r="34" spans="1:8" ht="76.5" x14ac:dyDescent="0.2">
      <c r="A34" s="222"/>
      <c r="B34" s="115" t="s">
        <v>113</v>
      </c>
      <c r="C34" s="232"/>
      <c r="D34" s="233"/>
      <c r="E34" s="233"/>
      <c r="F34" s="235"/>
      <c r="G34" s="233"/>
      <c r="H34" s="236"/>
    </row>
    <row r="35" spans="1:8" ht="13.5" thickBot="1" x14ac:dyDescent="0.25">
      <c r="A35" s="223"/>
      <c r="B35" s="226" t="s">
        <v>32</v>
      </c>
      <c r="C35" s="227"/>
      <c r="D35" s="227"/>
      <c r="E35" s="228"/>
      <c r="F35" s="32"/>
      <c r="G35" s="33"/>
      <c r="H35" s="34"/>
    </row>
    <row r="36" spans="1:8" ht="13.5" thickBot="1" x14ac:dyDescent="0.25">
      <c r="A36" s="215" t="s">
        <v>23</v>
      </c>
      <c r="B36" s="229"/>
      <c r="C36" s="229"/>
      <c r="D36" s="229"/>
      <c r="E36" s="230"/>
      <c r="F36" s="37">
        <f>SUM(F33:F34)</f>
        <v>0</v>
      </c>
      <c r="G36" s="37">
        <f>G30</f>
        <v>0</v>
      </c>
      <c r="H36" s="38">
        <f>SUM(H33:H35)</f>
        <v>0</v>
      </c>
    </row>
  </sheetData>
  <mergeCells count="24">
    <mergeCell ref="B35:E35"/>
    <mergeCell ref="A36:E36"/>
    <mergeCell ref="A31:E31"/>
    <mergeCell ref="A32:A35"/>
    <mergeCell ref="B32:H32"/>
    <mergeCell ref="C33:C34"/>
    <mergeCell ref="D33:D34"/>
    <mergeCell ref="E33:E34"/>
    <mergeCell ref="F33:F34"/>
    <mergeCell ref="G33:G34"/>
    <mergeCell ref="H33:H34"/>
    <mergeCell ref="A22:E22"/>
    <mergeCell ref="B23:H23"/>
    <mergeCell ref="A26:E26"/>
    <mergeCell ref="A27:A30"/>
    <mergeCell ref="B27:H27"/>
    <mergeCell ref="D28:D29"/>
    <mergeCell ref="B30:E30"/>
    <mergeCell ref="B13:H13"/>
    <mergeCell ref="E14:E21"/>
    <mergeCell ref="F14:F21"/>
    <mergeCell ref="G14:G21"/>
    <mergeCell ref="H14:H21"/>
    <mergeCell ref="C15:D21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Footer>&amp;L&amp;F&amp;C&amp;P&amp;R&amp;A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5"/>
  <sheetViews>
    <sheetView showGridLines="0" zoomScaleNormal="100" workbookViewId="0">
      <selection activeCell="E11" sqref="E11"/>
    </sheetView>
  </sheetViews>
  <sheetFormatPr defaultColWidth="8" defaultRowHeight="11.25" x14ac:dyDescent="0.2"/>
  <cols>
    <col min="1" max="1" width="6.28515625" style="54" customWidth="1"/>
    <col min="2" max="2" width="36.5703125" style="54" customWidth="1"/>
    <col min="3" max="3" width="19.42578125" style="78" customWidth="1"/>
    <col min="4" max="4" width="12.7109375" style="54" customWidth="1"/>
    <col min="5" max="5" width="11.140625" style="83" customWidth="1"/>
    <col min="6" max="6" width="13.7109375" style="54" customWidth="1"/>
    <col min="7" max="7" width="13.85546875" style="54" customWidth="1"/>
    <col min="8" max="8" width="19.7109375" style="54" customWidth="1"/>
    <col min="9" max="9" width="10.85546875" style="78" customWidth="1"/>
    <col min="10" max="10" width="8" style="54"/>
    <col min="11" max="11" width="40.7109375" style="54" customWidth="1"/>
    <col min="12" max="13" width="8" style="54"/>
    <col min="14" max="14" width="32.28515625" style="54" customWidth="1"/>
    <col min="15" max="16384" width="8" style="54"/>
  </cols>
  <sheetData>
    <row r="1" spans="1:11" ht="15.75" x14ac:dyDescent="0.2">
      <c r="A1" s="50" t="s">
        <v>55</v>
      </c>
      <c r="C1" s="51"/>
      <c r="D1" s="51"/>
      <c r="E1" s="52"/>
      <c r="F1" s="51"/>
      <c r="G1" s="51"/>
      <c r="H1" s="51"/>
      <c r="I1" s="53"/>
    </row>
    <row r="2" spans="1:11" ht="12.75" thickBot="1" x14ac:dyDescent="0.25">
      <c r="A2" s="55"/>
      <c r="B2" s="55"/>
      <c r="C2" s="53"/>
      <c r="D2" s="55"/>
      <c r="E2" s="56"/>
      <c r="F2" s="55"/>
      <c r="G2" s="55"/>
      <c r="H2" s="55"/>
      <c r="I2" s="53"/>
    </row>
    <row r="3" spans="1:11" ht="36.75" thickBot="1" x14ac:dyDescent="0.25">
      <c r="A3" s="57" t="s">
        <v>1</v>
      </c>
      <c r="B3" s="57" t="s">
        <v>2</v>
      </c>
      <c r="C3" s="58" t="s">
        <v>36</v>
      </c>
      <c r="D3" s="57" t="s">
        <v>37</v>
      </c>
      <c r="E3" s="59" t="s">
        <v>38</v>
      </c>
      <c r="F3" s="57" t="s">
        <v>39</v>
      </c>
      <c r="G3" s="57" t="s">
        <v>28</v>
      </c>
      <c r="H3" s="57" t="s">
        <v>40</v>
      </c>
      <c r="I3" s="53"/>
    </row>
    <row r="4" spans="1:11" ht="12.75" thickBot="1" x14ac:dyDescent="0.25">
      <c r="A4" s="60"/>
      <c r="B4" s="61" t="s">
        <v>41</v>
      </c>
      <c r="C4" s="62"/>
      <c r="D4" s="63"/>
      <c r="E4" s="64"/>
      <c r="F4" s="65"/>
      <c r="G4" s="65"/>
      <c r="H4" s="66"/>
      <c r="I4" s="53"/>
    </row>
    <row r="5" spans="1:11" ht="12.75" thickBot="1" x14ac:dyDescent="0.25">
      <c r="A5" s="237" t="s">
        <v>16</v>
      </c>
      <c r="B5" s="240" t="s">
        <v>78</v>
      </c>
      <c r="C5" s="241"/>
      <c r="D5" s="241"/>
      <c r="E5" s="241"/>
      <c r="F5" s="67"/>
      <c r="G5" s="67"/>
      <c r="H5" s="68"/>
      <c r="I5" s="55"/>
    </row>
    <row r="6" spans="1:11" ht="12" x14ac:dyDescent="0.2">
      <c r="A6" s="238"/>
      <c r="B6" s="69" t="s">
        <v>42</v>
      </c>
      <c r="C6" s="116">
        <v>80000</v>
      </c>
      <c r="D6" s="71"/>
      <c r="E6" s="72"/>
      <c r="F6" s="73"/>
      <c r="G6" s="73"/>
      <c r="H6" s="242">
        <v>0</v>
      </c>
      <c r="I6" s="55"/>
    </row>
    <row r="7" spans="1:11" ht="12" x14ac:dyDescent="0.2">
      <c r="A7" s="238"/>
      <c r="B7" s="69" t="s">
        <v>43</v>
      </c>
      <c r="C7" s="70">
        <v>160000</v>
      </c>
      <c r="D7" s="71"/>
      <c r="E7" s="72"/>
      <c r="F7" s="73"/>
      <c r="G7" s="73"/>
      <c r="H7" s="243"/>
      <c r="I7" s="55"/>
    </row>
    <row r="8" spans="1:11" ht="12" x14ac:dyDescent="0.2">
      <c r="A8" s="238"/>
      <c r="B8" s="69" t="s">
        <v>77</v>
      </c>
      <c r="C8" s="70">
        <v>30000</v>
      </c>
      <c r="D8" s="71"/>
      <c r="E8" s="72"/>
      <c r="F8" s="73"/>
      <c r="G8" s="73"/>
      <c r="H8" s="243"/>
      <c r="I8" s="55"/>
    </row>
    <row r="9" spans="1:11" ht="12.75" thickBot="1" x14ac:dyDescent="0.25">
      <c r="A9" s="238"/>
      <c r="B9" s="69" t="s">
        <v>70</v>
      </c>
      <c r="C9" s="117">
        <v>70</v>
      </c>
      <c r="D9" s="71"/>
      <c r="E9" s="72"/>
      <c r="F9" s="73"/>
      <c r="G9" s="73"/>
      <c r="H9" s="243"/>
      <c r="I9" s="55"/>
    </row>
    <row r="10" spans="1:11" ht="12.75" thickBot="1" x14ac:dyDescent="0.25">
      <c r="A10" s="239"/>
      <c r="B10" s="74" t="s">
        <v>44</v>
      </c>
      <c r="C10" s="75"/>
      <c r="D10" s="151"/>
      <c r="E10" s="152">
        <v>168</v>
      </c>
      <c r="F10" s="76">
        <f>D10*E10</f>
        <v>0</v>
      </c>
      <c r="G10" s="76">
        <v>0</v>
      </c>
      <c r="H10" s="77">
        <f>F10+G10</f>
        <v>0</v>
      </c>
      <c r="I10" s="55"/>
      <c r="K10" s="78"/>
    </row>
    <row r="11" spans="1:11" ht="12" x14ac:dyDescent="0.2">
      <c r="A11" s="55"/>
      <c r="B11" s="55"/>
      <c r="C11" s="53"/>
      <c r="D11" s="79"/>
      <c r="E11" s="80"/>
      <c r="F11" s="79"/>
      <c r="G11" s="55"/>
      <c r="H11" s="55"/>
    </row>
    <row r="12" spans="1:11" x14ac:dyDescent="0.2">
      <c r="D12" s="81"/>
      <c r="E12" s="82"/>
      <c r="F12" s="81"/>
    </row>
    <row r="14" spans="1:11" ht="12.75" x14ac:dyDescent="0.2">
      <c r="G14" s="21"/>
      <c r="H14" s="21"/>
      <c r="I14" s="21"/>
    </row>
    <row r="15" spans="1:11" ht="12.75" x14ac:dyDescent="0.2">
      <c r="G15" s="21"/>
      <c r="H15" s="21"/>
      <c r="I15" s="21"/>
    </row>
    <row r="16" spans="1:11" ht="12.75" x14ac:dyDescent="0.2">
      <c r="G16" s="21"/>
      <c r="H16" s="21"/>
      <c r="I16" s="21"/>
    </row>
    <row r="17" spans="7:9" ht="12.75" x14ac:dyDescent="0.2">
      <c r="G17" s="21"/>
      <c r="H17" s="21"/>
      <c r="I17" s="21"/>
    </row>
    <row r="18" spans="7:9" ht="12.75" x14ac:dyDescent="0.2">
      <c r="G18" s="21"/>
      <c r="H18" s="21"/>
      <c r="I18" s="21"/>
    </row>
    <row r="19" spans="7:9" ht="12.75" x14ac:dyDescent="0.2">
      <c r="G19" s="21"/>
      <c r="H19" s="21"/>
      <c r="I19" s="21"/>
    </row>
    <row r="20" spans="7:9" ht="12.75" x14ac:dyDescent="0.2">
      <c r="G20" s="21"/>
      <c r="H20" s="21"/>
    </row>
    <row r="21" spans="7:9" ht="12.75" x14ac:dyDescent="0.2">
      <c r="G21" s="21"/>
      <c r="H21" s="21"/>
    </row>
    <row r="22" spans="7:9" ht="12.75" x14ac:dyDescent="0.2">
      <c r="G22" s="21"/>
      <c r="H22" s="21"/>
    </row>
    <row r="23" spans="7:9" ht="12.75" x14ac:dyDescent="0.2">
      <c r="G23" s="21"/>
      <c r="H23" s="21"/>
    </row>
    <row r="24" spans="7:9" ht="12.75" x14ac:dyDescent="0.2">
      <c r="G24" s="21"/>
      <c r="H24" s="21"/>
    </row>
    <row r="25" spans="7:9" ht="12.75" x14ac:dyDescent="0.2">
      <c r="G25" s="21"/>
      <c r="H25" s="21"/>
    </row>
    <row r="26" spans="7:9" ht="12.75" x14ac:dyDescent="0.2">
      <c r="G26" s="21"/>
      <c r="H26" s="21"/>
    </row>
    <row r="27" spans="7:9" ht="12.75" x14ac:dyDescent="0.2">
      <c r="G27" s="21"/>
      <c r="H27" s="21"/>
    </row>
    <row r="28" spans="7:9" ht="12.75" x14ac:dyDescent="0.2">
      <c r="G28" s="21"/>
      <c r="H28" s="21"/>
    </row>
    <row r="29" spans="7:9" ht="12.75" x14ac:dyDescent="0.2">
      <c r="G29" s="21"/>
      <c r="H29" s="21"/>
    </row>
    <row r="30" spans="7:9" ht="12.75" x14ac:dyDescent="0.2">
      <c r="G30" s="21"/>
      <c r="H30" s="21"/>
    </row>
    <row r="31" spans="7:9" ht="12.75" x14ac:dyDescent="0.2">
      <c r="G31" s="21"/>
      <c r="H31" s="21"/>
    </row>
    <row r="32" spans="7:9" ht="12.75" x14ac:dyDescent="0.2">
      <c r="G32" s="21"/>
      <c r="H32" s="21"/>
    </row>
    <row r="33" spans="7:8" ht="12.75" x14ac:dyDescent="0.2">
      <c r="G33" s="21"/>
      <c r="H33" s="21"/>
    </row>
    <row r="34" spans="7:8" ht="12.75" x14ac:dyDescent="0.2">
      <c r="G34" s="21"/>
      <c r="H34" s="21"/>
    </row>
    <row r="35" spans="7:8" ht="12.75" x14ac:dyDescent="0.2">
      <c r="G35" s="21"/>
      <c r="H35" s="21"/>
    </row>
  </sheetData>
  <mergeCells count="3">
    <mergeCell ref="A5:A10"/>
    <mergeCell ref="B5:E5"/>
    <mergeCell ref="H6:H9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&amp;L&amp;F&amp;C&amp;P&amp;R&amp;A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showGridLines="0" tabSelected="1" view="pageBreakPreview" zoomScale="80" zoomScaleNormal="100" zoomScaleSheetLayoutView="80" workbookViewId="0">
      <selection activeCell="F17" sqref="F17"/>
    </sheetView>
  </sheetViews>
  <sheetFormatPr defaultRowHeight="12.75" x14ac:dyDescent="0.2"/>
  <cols>
    <col min="1" max="1" width="4.7109375" customWidth="1"/>
    <col min="2" max="2" width="60.28515625" bestFit="1" customWidth="1"/>
    <col min="3" max="3" width="13.85546875" customWidth="1"/>
    <col min="4" max="4" width="14" customWidth="1"/>
    <col min="5" max="5" width="10.85546875" customWidth="1"/>
    <col min="6" max="6" width="14.85546875" customWidth="1"/>
    <col min="7" max="7" width="8" customWidth="1"/>
    <col min="8" max="8" width="14.85546875" customWidth="1"/>
  </cols>
  <sheetData>
    <row r="1" spans="1:9" ht="15.75" x14ac:dyDescent="0.2">
      <c r="A1" s="130"/>
      <c r="B1" s="50" t="s">
        <v>115</v>
      </c>
      <c r="C1" s="130"/>
      <c r="D1" s="130"/>
      <c r="E1" s="130"/>
      <c r="F1" s="130"/>
      <c r="G1" s="130"/>
      <c r="H1" s="130"/>
      <c r="I1" s="131"/>
    </row>
    <row r="2" spans="1:9" ht="13.5" thickBot="1" x14ac:dyDescent="0.25">
      <c r="A2" s="131"/>
      <c r="B2" s="131"/>
      <c r="C2" s="132"/>
      <c r="D2" s="132"/>
      <c r="E2" s="131"/>
      <c r="F2" s="131"/>
      <c r="G2" s="131"/>
      <c r="H2" s="131"/>
      <c r="I2" s="131"/>
    </row>
    <row r="3" spans="1:9" ht="51.75" thickBot="1" x14ac:dyDescent="0.25">
      <c r="A3" s="133" t="s">
        <v>1</v>
      </c>
      <c r="B3" s="133" t="s">
        <v>2</v>
      </c>
      <c r="C3" s="134" t="s">
        <v>85</v>
      </c>
      <c r="D3" s="134" t="s">
        <v>25</v>
      </c>
      <c r="E3" s="133" t="s">
        <v>86</v>
      </c>
      <c r="F3" s="133" t="s">
        <v>27</v>
      </c>
      <c r="G3" s="133" t="s">
        <v>28</v>
      </c>
      <c r="H3" s="133" t="s">
        <v>87</v>
      </c>
      <c r="I3" s="131"/>
    </row>
    <row r="4" spans="1:9" ht="13.5" thickBot="1" x14ac:dyDescent="0.25">
      <c r="A4" s="135" t="s">
        <v>88</v>
      </c>
      <c r="B4" s="136" t="s">
        <v>15</v>
      </c>
      <c r="C4" s="136" t="s">
        <v>16</v>
      </c>
      <c r="D4" s="136" t="s">
        <v>17</v>
      </c>
      <c r="E4" s="136" t="s">
        <v>89</v>
      </c>
      <c r="F4" s="136" t="s">
        <v>90</v>
      </c>
      <c r="G4" s="136" t="s">
        <v>91</v>
      </c>
      <c r="H4" s="137" t="s">
        <v>92</v>
      </c>
      <c r="I4" s="131"/>
    </row>
    <row r="5" spans="1:9" ht="13.5" thickBot="1" x14ac:dyDescent="0.25">
      <c r="A5" s="138"/>
      <c r="B5" s="139" t="s">
        <v>93</v>
      </c>
      <c r="C5" s="140"/>
      <c r="D5" s="140"/>
      <c r="E5" s="141"/>
      <c r="F5" s="141"/>
      <c r="G5" s="141"/>
      <c r="H5" s="142"/>
      <c r="I5" s="131"/>
    </row>
    <row r="6" spans="1:9" ht="38.25" x14ac:dyDescent="0.2">
      <c r="A6" s="245"/>
      <c r="B6" s="143" t="s">
        <v>94</v>
      </c>
      <c r="C6" s="246">
        <f>250000*7.5</f>
        <v>1875000</v>
      </c>
      <c r="D6" s="247">
        <f>C6</f>
        <v>1875000</v>
      </c>
      <c r="E6" s="31">
        <v>0</v>
      </c>
      <c r="F6" s="207"/>
      <c r="G6" s="206"/>
      <c r="H6" s="208">
        <f>F6+G6</f>
        <v>0</v>
      </c>
      <c r="I6" s="144"/>
    </row>
    <row r="7" spans="1:9" ht="25.5" x14ac:dyDescent="0.2">
      <c r="A7" s="245"/>
      <c r="B7" s="143" t="s">
        <v>95</v>
      </c>
      <c r="C7" s="225"/>
      <c r="D7" s="247"/>
      <c r="E7" s="31">
        <v>0</v>
      </c>
      <c r="F7" s="207"/>
      <c r="G7" s="206"/>
      <c r="H7" s="208"/>
      <c r="I7" s="144"/>
    </row>
    <row r="8" spans="1:9" ht="13.5" thickBot="1" x14ac:dyDescent="0.25">
      <c r="A8" s="245"/>
      <c r="B8" s="143" t="s">
        <v>96</v>
      </c>
      <c r="C8" s="145">
        <f>50000*7.5</f>
        <v>375000</v>
      </c>
      <c r="D8" s="247"/>
      <c r="E8" s="31">
        <v>5000</v>
      </c>
      <c r="F8" s="207"/>
      <c r="G8" s="206"/>
      <c r="H8" s="208"/>
      <c r="I8" s="144"/>
    </row>
    <row r="9" spans="1:9" ht="13.5" thickBot="1" x14ac:dyDescent="0.25">
      <c r="A9" s="215"/>
      <c r="B9" s="229"/>
      <c r="C9" s="229"/>
      <c r="D9" s="229"/>
      <c r="E9" s="230"/>
      <c r="F9" s="37">
        <f>SUM(F6)</f>
        <v>0</v>
      </c>
      <c r="G9" s="37">
        <f>SUM(G6)</f>
        <v>0</v>
      </c>
      <c r="H9" s="38">
        <f>SUM(H6)</f>
        <v>0</v>
      </c>
      <c r="I9" s="131"/>
    </row>
    <row r="10" spans="1:9" x14ac:dyDescent="0.2">
      <c r="A10" s="131"/>
      <c r="B10" s="131"/>
      <c r="C10" s="131"/>
      <c r="D10" s="131"/>
      <c r="E10" s="131"/>
      <c r="F10" s="131"/>
      <c r="G10" s="131"/>
      <c r="H10" s="131"/>
      <c r="I10" s="131"/>
    </row>
    <row r="11" spans="1:9" x14ac:dyDescent="0.2">
      <c r="A11" s="244"/>
      <c r="B11" s="244"/>
      <c r="C11" s="244"/>
      <c r="D11" s="244"/>
      <c r="E11" s="244"/>
      <c r="F11" s="244"/>
      <c r="G11" s="244"/>
      <c r="H11" s="244"/>
      <c r="I11" s="131"/>
    </row>
    <row r="12" spans="1:9" x14ac:dyDescent="0.2">
      <c r="A12" s="131"/>
      <c r="B12" s="131"/>
      <c r="C12" s="132"/>
      <c r="D12" s="132"/>
      <c r="E12" s="131"/>
      <c r="F12" s="131"/>
      <c r="G12" s="131"/>
      <c r="H12" s="131"/>
      <c r="I12" s="131"/>
    </row>
    <row r="13" spans="1:9" x14ac:dyDescent="0.2">
      <c r="A13" s="131"/>
      <c r="B13" s="131"/>
      <c r="C13" s="132"/>
      <c r="D13" s="132"/>
      <c r="E13" s="146" t="s">
        <v>97</v>
      </c>
      <c r="F13" s="147"/>
      <c r="G13" s="147"/>
      <c r="I13" s="131"/>
    </row>
    <row r="14" spans="1:9" x14ac:dyDescent="0.2">
      <c r="A14" s="131"/>
      <c r="B14" s="131" t="s">
        <v>111</v>
      </c>
      <c r="C14" s="132"/>
      <c r="D14" s="132"/>
      <c r="E14" s="131"/>
      <c r="F14" s="149" t="s">
        <v>98</v>
      </c>
      <c r="I14" s="131"/>
    </row>
    <row r="15" spans="1:9" x14ac:dyDescent="0.2">
      <c r="A15" s="131"/>
      <c r="B15" s="148"/>
      <c r="C15" s="132"/>
      <c r="D15" s="132"/>
      <c r="E15" s="131"/>
      <c r="F15" s="131"/>
      <c r="G15" s="131"/>
      <c r="H15" s="131"/>
      <c r="I15" s="131"/>
    </row>
    <row r="16" spans="1:9" x14ac:dyDescent="0.2">
      <c r="A16" s="131"/>
      <c r="B16" s="131"/>
      <c r="C16" s="132"/>
      <c r="D16" s="132"/>
      <c r="E16" s="131"/>
      <c r="F16" s="131"/>
      <c r="G16" s="131"/>
      <c r="H16" s="131"/>
      <c r="I16" s="131"/>
    </row>
  </sheetData>
  <mergeCells count="8">
    <mergeCell ref="F6:F8"/>
    <mergeCell ref="G6:G8"/>
    <mergeCell ref="H6:H8"/>
    <mergeCell ref="A9:E9"/>
    <mergeCell ref="A11:H11"/>
    <mergeCell ref="A6:A8"/>
    <mergeCell ref="C6:C7"/>
    <mergeCell ref="D6:D8"/>
  </mergeCells>
  <pageMargins left="0.7" right="0.7" top="0.75" bottom="0.75" header="0.3" footer="0.3"/>
  <pageSetup paperSize="9" scale="63" orientation="portrait" r:id="rId1"/>
  <colBreaks count="1" manualBreakCount="1">
    <brk id="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K23"/>
  <sheetViews>
    <sheetView workbookViewId="0">
      <selection activeCell="C21" sqref="C20:C23"/>
    </sheetView>
  </sheetViews>
  <sheetFormatPr defaultRowHeight="12.75" x14ac:dyDescent="0.2"/>
  <cols>
    <col min="1" max="1" width="33.42578125" customWidth="1"/>
    <col min="2" max="2" width="21.28515625" customWidth="1"/>
    <col min="3" max="3" width="17.28515625" customWidth="1"/>
    <col min="4" max="4" width="28.42578125" bestFit="1" customWidth="1"/>
    <col min="8" max="8" width="14.28515625" bestFit="1" customWidth="1"/>
    <col min="9" max="9" width="12.42578125" bestFit="1" customWidth="1"/>
    <col min="10" max="10" width="10" customWidth="1"/>
    <col min="11" max="12" width="17.7109375" customWidth="1"/>
  </cols>
  <sheetData>
    <row r="3" spans="1:11" ht="13.5" thickBot="1" x14ac:dyDescent="0.25">
      <c r="A3" s="104" t="s">
        <v>102</v>
      </c>
      <c r="B3" s="104" t="s">
        <v>80</v>
      </c>
      <c r="C3" t="s">
        <v>104</v>
      </c>
      <c r="D3" t="s">
        <v>105</v>
      </c>
    </row>
    <row r="4" spans="1:11" x14ac:dyDescent="0.2">
      <c r="A4" t="s">
        <v>106</v>
      </c>
      <c r="B4" t="s">
        <v>81</v>
      </c>
      <c r="C4" s="154">
        <v>1278858.9799999997</v>
      </c>
      <c r="D4" s="154">
        <v>1278858.9799999997</v>
      </c>
      <c r="H4" s="105"/>
      <c r="I4" s="106" t="s">
        <v>67</v>
      </c>
      <c r="J4" s="107" t="s">
        <v>68</v>
      </c>
      <c r="K4" s="108" t="s">
        <v>69</v>
      </c>
    </row>
    <row r="5" spans="1:11" x14ac:dyDescent="0.2">
      <c r="B5" t="s">
        <v>59</v>
      </c>
      <c r="C5" s="154">
        <v>472542.40000000026</v>
      </c>
      <c r="D5" s="154">
        <v>472542.40000000026</v>
      </c>
      <c r="H5" s="109" t="s">
        <v>64</v>
      </c>
      <c r="I5" s="110">
        <v>7711.4</v>
      </c>
      <c r="J5" s="110">
        <v>5000</v>
      </c>
      <c r="K5" s="111">
        <f>J5*I5</f>
        <v>38557000</v>
      </c>
    </row>
    <row r="6" spans="1:11" x14ac:dyDescent="0.2">
      <c r="B6" t="s">
        <v>100</v>
      </c>
      <c r="C6" s="154">
        <v>24318430.620000001</v>
      </c>
      <c r="D6" s="154">
        <v>24318430.620000001</v>
      </c>
      <c r="H6" s="109" t="s">
        <v>65</v>
      </c>
      <c r="I6" s="110">
        <v>858.9</v>
      </c>
      <c r="J6" s="110">
        <v>5000</v>
      </c>
      <c r="K6" s="111">
        <f>J6*I6</f>
        <v>4294500</v>
      </c>
    </row>
    <row r="7" spans="1:11" x14ac:dyDescent="0.2">
      <c r="B7" t="s">
        <v>60</v>
      </c>
      <c r="C7" s="154">
        <v>4302025.59</v>
      </c>
      <c r="D7" s="154">
        <v>4302025.59</v>
      </c>
      <c r="H7" s="156" t="s">
        <v>79</v>
      </c>
      <c r="I7" s="110">
        <v>760</v>
      </c>
      <c r="J7" s="110">
        <v>1500</v>
      </c>
      <c r="K7" s="111">
        <f>J7*I7</f>
        <v>1140000</v>
      </c>
    </row>
    <row r="8" spans="1:11" ht="13.5" thickBot="1" x14ac:dyDescent="0.25">
      <c r="B8" t="s">
        <v>82</v>
      </c>
      <c r="C8" s="154">
        <v>92212.239999999991</v>
      </c>
      <c r="D8" s="154">
        <v>92212.239999999991</v>
      </c>
      <c r="H8" s="112" t="s">
        <v>66</v>
      </c>
      <c r="I8" s="113">
        <f>SUM(I5:I7)</f>
        <v>9330.2999999999993</v>
      </c>
      <c r="J8" s="113"/>
      <c r="K8" s="114">
        <f>SUM(K5:K7)</f>
        <v>43991500</v>
      </c>
    </row>
    <row r="9" spans="1:11" x14ac:dyDescent="0.2">
      <c r="A9" t="s">
        <v>108</v>
      </c>
      <c r="C9" s="155">
        <v>30464069.829999998</v>
      </c>
      <c r="D9" s="154">
        <v>30464069.829999998</v>
      </c>
    </row>
    <row r="10" spans="1:11" x14ac:dyDescent="0.2">
      <c r="A10" t="s">
        <v>107</v>
      </c>
      <c r="B10" t="s">
        <v>81</v>
      </c>
      <c r="C10" s="154">
        <v>4344856.560000007</v>
      </c>
      <c r="D10" s="154">
        <v>1737942.624000005</v>
      </c>
    </row>
    <row r="11" spans="1:11" x14ac:dyDescent="0.2">
      <c r="B11" t="s">
        <v>59</v>
      </c>
      <c r="C11" s="154">
        <v>4251318.4700000128</v>
      </c>
      <c r="D11" s="154">
        <v>1700527.3879999889</v>
      </c>
    </row>
    <row r="12" spans="1:11" x14ac:dyDescent="0.2">
      <c r="B12" t="s">
        <v>60</v>
      </c>
      <c r="C12" s="154">
        <v>20330756.03199964</v>
      </c>
      <c r="D12" s="154">
        <v>8132302.4127998911</v>
      </c>
    </row>
    <row r="13" spans="1:11" x14ac:dyDescent="0.2">
      <c r="A13" t="s">
        <v>109</v>
      </c>
      <c r="C13" s="154">
        <v>28926931.06199966</v>
      </c>
      <c r="D13" s="155">
        <v>11570772.424799886</v>
      </c>
    </row>
    <row r="14" spans="1:11" x14ac:dyDescent="0.2">
      <c r="A14" t="s">
        <v>103</v>
      </c>
      <c r="B14" t="s">
        <v>99</v>
      </c>
      <c r="C14" s="154">
        <v>1201439.8199999991</v>
      </c>
      <c r="D14" s="154">
        <v>1148946.755999998</v>
      </c>
    </row>
    <row r="15" spans="1:11" x14ac:dyDescent="0.2">
      <c r="B15" t="s">
        <v>101</v>
      </c>
      <c r="C15" s="154">
        <v>3074.01</v>
      </c>
      <c r="D15" s="154">
        <v>1229.6100000000001</v>
      </c>
    </row>
    <row r="16" spans="1:11" x14ac:dyDescent="0.2">
      <c r="A16" t="s">
        <v>110</v>
      </c>
      <c r="C16" s="155">
        <v>1204513.8299999991</v>
      </c>
      <c r="D16" s="154">
        <v>1150176.3659999981</v>
      </c>
    </row>
    <row r="17" spans="1:4" x14ac:dyDescent="0.2">
      <c r="A17" t="s">
        <v>0</v>
      </c>
      <c r="C17" s="154">
        <v>60595514.72199966</v>
      </c>
      <c r="D17" s="154">
        <v>43185018.620799884</v>
      </c>
    </row>
    <row r="21" spans="1:4" x14ac:dyDescent="0.2">
      <c r="C21" s="93"/>
    </row>
    <row r="23" spans="1:4" x14ac:dyDescent="0.2">
      <c r="C23" s="93"/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zbirno</vt:lpstr>
      <vt:lpstr>troskovnik_imovina 2021</vt:lpstr>
      <vt:lpstr>troskovnik_odgovornost 2021</vt:lpstr>
      <vt:lpstr>troskovnik_nezgoda</vt:lpstr>
      <vt:lpstr>troskovnik_D&amp;O</vt:lpstr>
      <vt:lpstr>PIVOT 2020</vt:lpstr>
      <vt:lpstr>'troskovnik_D&amp;O'!Print_Area</vt:lpstr>
      <vt:lpstr>'troskovnik_imovina 2021'!Print_Area</vt:lpstr>
      <vt:lpstr>troskovnik_nezgoda!Print_Area</vt:lpstr>
      <vt:lpstr>'troskovnik_odgovornost 2021'!Print_Area</vt:lpstr>
      <vt:lpstr>zbirno!Print_Area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</dc:creator>
  <cp:lastModifiedBy>Ksenija Bašnec Vuković</cp:lastModifiedBy>
  <cp:lastPrinted>2018-01-15T13:24:15Z</cp:lastPrinted>
  <dcterms:created xsi:type="dcterms:W3CDTF">2014-03-05T06:31:15Z</dcterms:created>
  <dcterms:modified xsi:type="dcterms:W3CDTF">2021-02-22T10:26:06Z</dcterms:modified>
</cp:coreProperties>
</file>